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45" windowWidth="18975" windowHeight="11955"/>
  </bookViews>
  <sheets>
    <sheet name="ONRC" sheetId="4" r:id="rId1"/>
    <sheet name="Foaie1" sheetId="1" r:id="rId2"/>
    <sheet name="Foaie2" sheetId="2" r:id="rId3"/>
    <sheet name="Foaie3" sheetId="3" r:id="rId4"/>
  </sheets>
  <externalReferences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AA81" i="4"/>
  <c r="E81"/>
  <c r="D81"/>
  <c r="V80"/>
  <c r="A78"/>
  <c r="A79" s="1"/>
  <c r="A80" s="1"/>
  <c r="A77"/>
  <c r="AA72"/>
  <c r="E72"/>
  <c r="D72"/>
  <c r="A67"/>
  <c r="A68" s="1"/>
  <c r="A70" s="1"/>
  <c r="A71" s="1"/>
  <c r="A66"/>
  <c r="G65"/>
  <c r="AA53"/>
  <c r="AA73" s="1"/>
  <c r="E53"/>
  <c r="E73" s="1"/>
  <c r="D53"/>
  <c r="D73" s="1"/>
  <c r="A49"/>
  <c r="A51" s="1"/>
  <c r="A52" s="1"/>
  <c r="U42"/>
  <c r="W42" s="1"/>
  <c r="AA41"/>
  <c r="E41"/>
  <c r="D41"/>
  <c r="W39"/>
  <c r="A34"/>
  <c r="AA32"/>
  <c r="AA45" s="1"/>
  <c r="U32"/>
  <c r="W32" s="1"/>
  <c r="E32"/>
  <c r="E45" s="1"/>
  <c r="E46" s="1"/>
  <c r="E74" s="1"/>
  <c r="E82" s="1"/>
  <c r="D32"/>
  <c r="D45" s="1"/>
  <c r="U30"/>
  <c r="A22"/>
  <c r="A21"/>
  <c r="AA19"/>
  <c r="AA46" s="1"/>
  <c r="AA74" s="1"/>
  <c r="AA82" s="1"/>
  <c r="E19"/>
  <c r="D19"/>
  <c r="D46" s="1"/>
  <c r="D74" s="1"/>
  <c r="D82" s="1"/>
  <c r="A12"/>
  <c r="A13" s="1"/>
  <c r="A14" s="1"/>
  <c r="A15" s="1"/>
  <c r="A17" s="1"/>
  <c r="A19" s="1"/>
  <c r="AD11"/>
</calcChain>
</file>

<file path=xl/comments1.xml><?xml version="1.0" encoding="utf-8"?>
<comments xmlns="http://schemas.openxmlformats.org/spreadsheetml/2006/main">
  <authors>
    <author>Autor</author>
  </authors>
  <commentList>
    <comment ref="B67" authorId="0">
      <text>
        <r>
          <rPr>
            <b/>
            <sz val="10"/>
            <color indexed="81"/>
            <rFont val="Tahoma"/>
            <family val="2"/>
          </rPr>
          <t>Autor: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sharedStrings.xml><?xml version="1.0" encoding="utf-8"?>
<sst xmlns="http://schemas.openxmlformats.org/spreadsheetml/2006/main" count="156" uniqueCount="121">
  <si>
    <t>Ministerul Justitiei</t>
  </si>
  <si>
    <t>CENTRALIZAT</t>
  </si>
  <si>
    <t>Cod 01</t>
  </si>
  <si>
    <t xml:space="preserve">BILANT </t>
  </si>
  <si>
    <t>Incheiat la data de 31.12.2018</t>
  </si>
  <si>
    <t>Nr. Crt.</t>
  </si>
  <si>
    <t>DENUMIREA INDICATORILOR</t>
  </si>
  <si>
    <t>Cod rand</t>
  </si>
  <si>
    <t>Sold la inceputul perioadei</t>
  </si>
  <si>
    <t>Sold la sfarsitul perioadei</t>
  </si>
  <si>
    <t>A</t>
  </si>
  <si>
    <t>B</t>
  </si>
  <si>
    <t>C</t>
  </si>
  <si>
    <t>01.01.2018</t>
  </si>
  <si>
    <t>31.12.2018</t>
  </si>
  <si>
    <t>31.12.2016</t>
  </si>
  <si>
    <t>A.</t>
  </si>
  <si>
    <t>ACTIVE</t>
  </si>
  <si>
    <t>01</t>
  </si>
  <si>
    <t>x</t>
  </si>
  <si>
    <t>I.</t>
  </si>
  <si>
    <t>ACTIVE NECURENTE</t>
  </si>
  <si>
    <t>02</t>
  </si>
  <si>
    <r>
      <t xml:space="preserve">Active fixe necorporale                                                        </t>
    </r>
    <r>
      <rPr>
        <sz val="11"/>
        <rFont val="Arial"/>
        <family val="2"/>
      </rPr>
      <t>(ct.2030000+2050000+2060000+2080100+2080200+ 2330000-2800300-2800500-2800800-2900400-2900500-2900800-2930100*)</t>
    </r>
  </si>
  <si>
    <t>03</t>
  </si>
  <si>
    <r>
      <t xml:space="preserve">Instalaţii tehnice, mijloace de transport, animale, plantaţii, mobilier, aparatură birotică şi alte active corporale </t>
    </r>
    <r>
      <rPr>
        <sz val="11"/>
        <color indexed="8"/>
        <rFont val="Arial"/>
        <family val="2"/>
        <charset val="238"/>
      </rPr>
      <t>(ct.2130100+2130200+2130300+2130400+2140000+ 2310000 -2810300-</t>
    </r>
    <r>
      <rPr>
        <sz val="11"/>
        <color indexed="30"/>
        <rFont val="Arial"/>
        <family val="2"/>
        <charset val="238"/>
      </rPr>
      <t>2810301-2810302-2810303-2810304-</t>
    </r>
    <r>
      <rPr>
        <sz val="11"/>
        <color indexed="8"/>
        <rFont val="Arial"/>
        <family val="2"/>
        <charset val="238"/>
      </rPr>
      <t>2810400-2910300-</t>
    </r>
    <r>
      <rPr>
        <sz val="11"/>
        <color indexed="30"/>
        <rFont val="Arial"/>
        <family val="2"/>
        <charset val="238"/>
      </rPr>
      <t>2910301-2910302-2910303-2910304-</t>
    </r>
    <r>
      <rPr>
        <sz val="11"/>
        <color indexed="8"/>
        <rFont val="Arial"/>
        <family val="2"/>
        <charset val="238"/>
      </rPr>
      <t>2910400-2930200*)</t>
    </r>
  </si>
  <si>
    <t>04</t>
  </si>
  <si>
    <r>
      <t xml:space="preserve">Terenuri şi clădiri </t>
    </r>
    <r>
      <rPr>
        <sz val="11"/>
        <color indexed="8"/>
        <rFont val="Arial"/>
        <family val="2"/>
        <charset val="238"/>
      </rPr>
      <t>(ct. 2110100+2110200+2120101+2120102+2120201+2120301+ 2120401+2120501+2120601+2120901+2310000-2810100-2810200-</t>
    </r>
    <r>
      <rPr>
        <sz val="11"/>
        <color indexed="30"/>
        <rFont val="Arial"/>
        <family val="2"/>
        <charset val="238"/>
      </rPr>
      <t>2810201-2810202-2810203-2810204-2810205-2810206-2810207-2810208-</t>
    </r>
    <r>
      <rPr>
        <sz val="11"/>
        <color indexed="8"/>
        <rFont val="Arial"/>
        <family val="2"/>
        <charset val="238"/>
      </rPr>
      <t>2910100-2910200-</t>
    </r>
    <r>
      <rPr>
        <sz val="11"/>
        <color indexed="30"/>
        <rFont val="Arial"/>
        <family val="2"/>
        <charset val="238"/>
      </rPr>
      <t>2910201-2910202-2910203-2910204-2910205-2910206-2910207-2910208-</t>
    </r>
    <r>
      <rPr>
        <sz val="11"/>
        <color indexed="8"/>
        <rFont val="Arial"/>
        <family val="2"/>
        <charset val="238"/>
      </rPr>
      <t>2930200)</t>
    </r>
  </si>
  <si>
    <t>05</t>
  </si>
  <si>
    <r>
      <t xml:space="preserve">Alte active nefinanciare  </t>
    </r>
    <r>
      <rPr>
        <sz val="11"/>
        <rFont val="Arial"/>
        <family val="2"/>
      </rPr>
      <t xml:space="preserve">(ct.2150000) </t>
    </r>
    <r>
      <rPr>
        <b/>
        <sz val="11"/>
        <rFont val="Arial"/>
        <family val="2"/>
      </rPr>
      <t xml:space="preserve"> </t>
    </r>
  </si>
  <si>
    <t>06</t>
  </si>
  <si>
    <r>
      <t xml:space="preserve">Active financiare necurente (investiţii pe termen lung) peste un an                                                                            </t>
    </r>
    <r>
      <rPr>
        <sz val="11"/>
        <rFont val="Arial"/>
        <family val="2"/>
      </rPr>
      <t>(ct.2600100+2600200+2600300+2650000+2670201+ 2670202+ 2670203+2670204+2670205+2670208-2960101-2960102-2960103-2960200),  din care:</t>
    </r>
  </si>
  <si>
    <t>07</t>
  </si>
  <si>
    <t>Titluri de participare                                                                   (ct.2600100+2600200+2600300-2960101-2960102-2960103)</t>
  </si>
  <si>
    <t>08</t>
  </si>
  <si>
    <r>
      <t xml:space="preserve">Creante necurente – sume ce urmează a fi încasate după o perioada mai mare de un an                                              </t>
    </r>
    <r>
      <rPr>
        <sz val="11"/>
        <rFont val="Arial"/>
        <family val="2"/>
      </rPr>
      <t xml:space="preserve">(ct.4110201+4110208+4130200+4280202+4610201+ 4610209- 4910200-4960200),  din care:  </t>
    </r>
  </si>
  <si>
    <t>09</t>
  </si>
  <si>
    <t>Creante  comerciale necurente – sume ce urmează a fi încasate după o perioada mai mare de un an                          (ct.4110201+4110208+4130200+4610201-4910200-4960200)</t>
  </si>
  <si>
    <t>10</t>
  </si>
  <si>
    <t>TOTAL ACTIVE NECURENTE                                     (rd.03+04+05+06+07+09)</t>
  </si>
  <si>
    <t>ACTIVE  CURENTE</t>
  </si>
  <si>
    <r>
      <t xml:space="preserve">Stocuri    </t>
    </r>
    <r>
      <rPr>
        <sz val="11"/>
        <color indexed="8"/>
        <rFont val="Arial"/>
        <family val="2"/>
        <charset val="238"/>
      </rPr>
      <t>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-3920300-3930000-3940100-3940500-3940600-3950100-3950200-3950300-3950400-3950600-3950700-3950800-3960000-3970000-</t>
    </r>
    <r>
      <rPr>
        <sz val="11"/>
        <color indexed="30"/>
        <rFont val="Arial"/>
        <family val="2"/>
        <charset val="238"/>
      </rPr>
      <t>3970100-3970200-3970300-</t>
    </r>
    <r>
      <rPr>
        <sz val="11"/>
        <color indexed="8"/>
        <rFont val="Arial"/>
        <family val="2"/>
        <charset val="238"/>
      </rPr>
      <t>3980000-4420803)</t>
    </r>
  </si>
  <si>
    <t>Creanţe curente – sume ce urmează a fi încasate într-o perioadă mai mică de un an-</t>
  </si>
  <si>
    <r>
      <t xml:space="preserve">Creanţe din operaţiuni comerciale, avansuri şi alte decontări </t>
    </r>
    <r>
      <rPr>
        <sz val="11"/>
        <color indexed="8"/>
        <rFont val="Arial"/>
        <family val="2"/>
        <charset val="238"/>
      </rPr>
      <t>(ct. 2320000+2340000+4090101+4090102+4110101+4110108+ 4130100+4180000+4250000+4280102+4610101+4610109+ 4730109**+4810101+4810102+4810103+4810900+4830000+</t>
    </r>
    <r>
      <rPr>
        <sz val="11"/>
        <color indexed="56"/>
        <rFont val="Arial"/>
        <family val="2"/>
        <charset val="238"/>
      </rPr>
      <t>4840000</t>
    </r>
    <r>
      <rPr>
        <sz val="11"/>
        <color indexed="8"/>
        <rFont val="Arial"/>
        <family val="2"/>
        <charset val="238"/>
      </rPr>
      <t>+4890101+4890301-4910100-4960100+5120800), din care:</t>
    </r>
  </si>
  <si>
    <r>
      <t>Decontări privind încheierea execuției bugetului de stat din anul curent (ct.</t>
    </r>
    <r>
      <rPr>
        <b/>
        <strike/>
        <sz val="11"/>
        <rFont val="Arial"/>
        <family val="2"/>
      </rPr>
      <t xml:space="preserve">4890000  </t>
    </r>
    <r>
      <rPr>
        <b/>
        <sz val="11"/>
        <rFont val="Arial"/>
        <family val="2"/>
      </rPr>
      <t>4890101+4890301)</t>
    </r>
  </si>
  <si>
    <t>.21.1</t>
  </si>
  <si>
    <r>
      <t xml:space="preserve">Creanţe comerciale şi avansuri                                            </t>
    </r>
    <r>
      <rPr>
        <sz val="11"/>
        <rFont val="Arial"/>
        <family val="2"/>
      </rPr>
      <t>(ct.2320000+2340000+4090101+4090102+4110101+ 4110108+ 4130100+4180000+4610101-4910100-4960100),  din care :</t>
    </r>
  </si>
  <si>
    <t>Avansuri acordate (ct.2320000+2340000+4090101+4090102)</t>
  </si>
  <si>
    <t>22.1</t>
  </si>
  <si>
    <r>
      <t>Creanţe bugetare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     (ct. 4310100**+4310200**+4310300**+4310400**+4310500**+ </t>
    </r>
    <r>
      <rPr>
        <sz val="11"/>
        <color indexed="30"/>
        <rFont val="Arial"/>
        <family val="2"/>
        <charset val="238"/>
      </rPr>
      <t>4310600**</t>
    </r>
    <r>
      <rPr>
        <sz val="11"/>
        <color indexed="8"/>
        <rFont val="Arial"/>
        <family val="2"/>
        <charset val="238"/>
      </rPr>
      <t>+4310700**+4370100**+4370200**+4370300**+ 4420400+4420802+4440000**+4460100**+4460200**+ 4480200+4610102+4610104+4630000+4640000+4650100+ 4650200+4660401+4660402+4660500+4660900+4810101**+ 4810102**+ 4810103**+ 4810900**- 4970000),  din care:</t>
    </r>
  </si>
  <si>
    <t xml:space="preserve">Creanţele  bugetului general consolidat                                       (ct.4630000+4640000+4650100+4650200+4660401+ 4660402+ 4660500+4660900-4970000) </t>
  </si>
  <si>
    <r>
      <t xml:space="preserve">  Creanţe  din operaţiuni cu fonduri externe nerambursabile şi fonduri de la buget                                     </t>
    </r>
    <r>
      <rPr>
        <sz val="11"/>
        <rFont val="Arial"/>
        <family val="2"/>
      </rPr>
      <t>(ct.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 4740000+4760000),   din care:</t>
    </r>
  </si>
  <si>
    <t>Sume de primit de la Comisia Europeană / alti donatori              (ct.4500100+4500300+4500501+4500502+4500503+ 4500504+ 4500505+4500700)</t>
  </si>
  <si>
    <r>
      <t xml:space="preserve">Împrumuturi pe termen scurt acordate                                </t>
    </r>
    <r>
      <rPr>
        <sz val="11"/>
        <rFont val="Arial"/>
        <family val="2"/>
      </rPr>
      <t>(ct.2670101+2670102+2670103+2670104+2670105+ 2670108+ 2670601+2670602+2670603+2670604+2670605+ 2670609+ 4680101+4680102+4680103+4680104+4680105+ 4680106+ 4680107+4680108+4680109+4690103+4690105+ 4690106+ 4690108+4690109)</t>
    </r>
  </si>
  <si>
    <t>Total creanţe curente (rd. 21+23+25+27)</t>
  </si>
  <si>
    <r>
      <t xml:space="preserve">  Investiţii pe termen scurt </t>
    </r>
    <r>
      <rPr>
        <sz val="11"/>
        <rFont val="Arial"/>
        <family val="2"/>
      </rPr>
      <t>(ct.5050000-5950000)</t>
    </r>
  </si>
  <si>
    <t>ct770</t>
  </si>
  <si>
    <t>Conturi la trezorerii şi instituţii de credit :</t>
  </si>
  <si>
    <t>ct 552</t>
  </si>
  <si>
    <r>
      <t xml:space="preserve">Conturi la trezorerie, casa în lei </t>
    </r>
    <r>
      <rPr>
        <sz val="11"/>
        <color indexed="8"/>
        <rFont val="Arial"/>
        <family val="2"/>
        <charset val="238"/>
      </rPr>
      <t>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</t>
    </r>
    <r>
      <rPr>
        <sz val="11"/>
        <color indexed="30"/>
        <rFont val="Arial"/>
        <family val="2"/>
        <charset val="238"/>
      </rPr>
      <t>5410101</t>
    </r>
    <r>
      <rPr>
        <sz val="11"/>
        <color indexed="8"/>
        <rFont val="Arial"/>
        <family val="2"/>
        <charset val="238"/>
      </rPr>
      <t xml:space="preserve">+5500101+5520000+5550101+ 5550400+5570101+5580101+5580201+5590101+5600101+ 5600300+5600401+5610101+5610300+5620101+5620300+ 5620401+5710100+5710300+5710400+5740101+5740102+ 5740301+ 5740302+5740400+5750100+5750300+5750400-7700000) </t>
    </r>
  </si>
  <si>
    <t>trez</t>
  </si>
  <si>
    <t xml:space="preserve">Dobândă de încasat, alte valori, avansuri de trezorerie               (ct.5180701+5320100+5320200+5320300+5320400+ 5320500+ 5320600+5320800+5420100) </t>
  </si>
  <si>
    <t>33.1</t>
  </si>
  <si>
    <t>casa</t>
  </si>
  <si>
    <r>
      <t xml:space="preserve"> </t>
    </r>
    <r>
      <rPr>
        <sz val="11"/>
        <rFont val="Arial"/>
        <family val="2"/>
      </rPr>
      <t xml:space="preserve">depozite </t>
    </r>
  </si>
  <si>
    <t>ct 5324</t>
  </si>
  <si>
    <t xml:space="preserve">Conturi la instituţii de credit, BNR, casă în valută                 (ct.5110101+5110102+5120102+5120402+5120502+ 5130102+5130202+5140102+5140202+5150102+5150202+ 5150302+5160102+5160202+5170102+5170202+5290102+ 5290202+5290302+5290902+5310402+5410102+5410202+ 5500102+5550102+5550202+5570202+5580102+5580202+ 5580302+5580303+5590102+5590202+5600102+5600103+ 5600402+5610102+5610103+5620102+5620103+5620402)  </t>
  </si>
  <si>
    <t>ct 5421</t>
  </si>
  <si>
    <t xml:space="preserve"> Dobândă de încasat,  avansuri de trezorerie (ct.5180702+5420200) </t>
  </si>
  <si>
    <t>35.1</t>
  </si>
  <si>
    <t>bc</t>
  </si>
  <si>
    <t>Total disponibilităţi şi alte valori (rd.33+33.1+35+35.1)</t>
  </si>
  <si>
    <t>ct 550</t>
  </si>
  <si>
    <r>
      <t xml:space="preserve">Conturi de disponibilităţi ale Trezoreriei Centrale şi ale trezoreriilor teritoriale                                                            </t>
    </r>
    <r>
      <rPr>
        <sz val="11"/>
        <color indexed="8"/>
        <rFont val="Arial"/>
        <family val="2"/>
        <charset val="238"/>
      </rPr>
      <t xml:space="preserve">(ct. 5120600+5120700+5120901+5120902+5121000+ </t>
    </r>
    <r>
      <rPr>
        <sz val="11"/>
        <color indexed="30"/>
        <rFont val="Arial"/>
        <family val="2"/>
        <charset val="238"/>
      </rPr>
      <t>5121100</t>
    </r>
    <r>
      <rPr>
        <sz val="11"/>
        <color indexed="8"/>
        <rFont val="Arial"/>
        <family val="2"/>
        <charset val="238"/>
      </rPr>
      <t xml:space="preserve">+ 5240100+5240200+5240300+5550101+5550102+ 5550103 -7700000) </t>
    </r>
  </si>
  <si>
    <t>Dobândă de încasat, alte valori, avansuri de trezorerie                               (ct. 5320400+5180701+5180702)</t>
  </si>
  <si>
    <t>41.1</t>
  </si>
  <si>
    <r>
      <t xml:space="preserve">Cheltuieli în avans </t>
    </r>
    <r>
      <rPr>
        <sz val="11"/>
        <rFont val="Arial"/>
        <family val="2"/>
      </rPr>
      <t>(ct. 4710000 )</t>
    </r>
  </si>
  <si>
    <t>are ct 5125</t>
  </si>
  <si>
    <t>TOTAL ACTIVE CURENTE                 (rd.19+30+31+40+41+41.1+42)</t>
  </si>
  <si>
    <t>TOTAL ACTIVE (rd.15+45)</t>
  </si>
  <si>
    <t>B.</t>
  </si>
  <si>
    <t>DATORII</t>
  </si>
  <si>
    <t xml:space="preserve">DATORII NECURENTE- sume ce urmează a fi  plătite după-o perioadă mai mare de un an </t>
  </si>
  <si>
    <r>
      <t xml:space="preserve">Sume necurente- sume ce urmează a fi  plătite după o perioadă mai mare de un an                                                  </t>
    </r>
    <r>
      <rPr>
        <sz val="11"/>
        <rFont val="Arial"/>
        <family val="2"/>
      </rPr>
      <t>(ct.2690200+4010200+4030200+4040200+4050200+ 4280201+ 4620201+4620209+5090000),  din care:</t>
    </r>
  </si>
  <si>
    <t xml:space="preserve">Datorii comerciale                                                                       (ct.4010200+4030200+4040200+4050200+4620201) </t>
  </si>
  <si>
    <r>
      <t xml:space="preserve">Împrumuturi pe termen lung                                                    </t>
    </r>
    <r>
      <rPr>
        <sz val="11"/>
        <rFont val="Arial"/>
        <family val="2"/>
      </rPr>
      <t>(ct.1610200+1620200+1630200+1640200+1650200+ 1660201+1660202+1660203+1660204+1670201+1670202+ 1670203+1670208+1670209</t>
    </r>
    <r>
      <rPr>
        <b/>
        <sz val="11"/>
        <rFont val="Arial"/>
        <family val="2"/>
      </rPr>
      <t>-</t>
    </r>
    <r>
      <rPr>
        <sz val="11"/>
        <rFont val="Arial"/>
        <family val="2"/>
      </rPr>
      <t>1690200)</t>
    </r>
  </si>
  <si>
    <r>
      <t xml:space="preserve">Provizioane                                                                                 </t>
    </r>
    <r>
      <rPr>
        <sz val="11"/>
        <rFont val="Arial"/>
        <family val="2"/>
      </rPr>
      <t>(ct.1510201+1510202+1510203+1510204+1510208)</t>
    </r>
  </si>
  <si>
    <t>TOTAL DATORII NECURENTE (rd.52+54+55)</t>
  </si>
  <si>
    <r>
      <t xml:space="preserve">DATORII CURENTE - sume ce urmează a fi plătite 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 într-o perioadă de până la un an  </t>
    </r>
  </si>
  <si>
    <r>
      <t>Datorii comerciale,  avansuri şi alte decontări</t>
    </r>
    <r>
      <rPr>
        <sz val="11"/>
        <color indexed="8"/>
        <rFont val="Arial"/>
        <family val="2"/>
        <charset val="238"/>
      </rPr>
      <t xml:space="preserve">                      (ct. 2690100+4010100+4030100+4040100+4050100+ 4080000+4190000+4620101+4620109+4730109+4810101+ 4810102+4810103+4810900+ 4830000+</t>
    </r>
    <r>
      <rPr>
        <sz val="11"/>
        <color indexed="30"/>
        <rFont val="Arial"/>
        <family val="2"/>
        <charset val="238"/>
      </rPr>
      <t>4840000</t>
    </r>
    <r>
      <rPr>
        <sz val="11"/>
        <color indexed="8"/>
        <rFont val="Arial"/>
        <family val="2"/>
        <charset val="238"/>
      </rPr>
      <t>+4890201+ 5090000+5120800),  din care:</t>
    </r>
  </si>
  <si>
    <t>Decontări privind încheierea execuției bugetului de stat din anul curent (ct. 4890201)</t>
  </si>
  <si>
    <t>.60.1</t>
  </si>
  <si>
    <t>Datorii comerciale şi avansuri                                                      (ct.4010100+4030100+4040100+4050100+ 4080000+ 4190000+ 4620101), din care:</t>
  </si>
  <si>
    <t>Avansuri  primite (ct.4190000)</t>
  </si>
  <si>
    <t>61.1</t>
  </si>
  <si>
    <r>
      <t xml:space="preserve">Datorii către bugete                                                               </t>
    </r>
    <r>
      <rPr>
        <sz val="11"/>
        <color indexed="8"/>
        <rFont val="Arial"/>
        <family val="2"/>
        <charset val="238"/>
      </rPr>
      <t>(ct. 4310100+4310200+4310300+4310400+4310500+</t>
    </r>
    <r>
      <rPr>
        <sz val="11"/>
        <color indexed="30"/>
        <rFont val="Arial"/>
        <family val="2"/>
        <charset val="238"/>
      </rPr>
      <t>4310600</t>
    </r>
    <r>
      <rPr>
        <sz val="11"/>
        <color indexed="8"/>
        <rFont val="Arial"/>
        <family val="2"/>
        <charset val="238"/>
      </rPr>
      <t>+ 4310700+4370100+4370200+4370300+4400000+4410000+ 4420300+4420801+4440000+4460100+4460200+4480100+ 4550501+4550502+4550503+4620109+4670100+4670200+ 4670300+ 4670400+4670500+4670900+ 4730109+4810900), din care:</t>
    </r>
  </si>
  <si>
    <t xml:space="preserve">Datoriile  instituţiilor publice către bugete </t>
  </si>
  <si>
    <r>
      <t xml:space="preserve">Contribuţii sociale                                                                        (ct. 4310100+4310200+4310300+4310400+4310500+ </t>
    </r>
    <r>
      <rPr>
        <sz val="11"/>
        <color indexed="30"/>
        <rFont val="Arial"/>
        <family val="2"/>
        <charset val="238"/>
      </rPr>
      <t>4310600</t>
    </r>
    <r>
      <rPr>
        <sz val="11"/>
        <color indexed="8"/>
        <rFont val="Arial"/>
        <family val="2"/>
        <charset val="238"/>
      </rPr>
      <t>+4310700+4370100+4370200+4370300)</t>
    </r>
  </si>
  <si>
    <t>63.1</t>
  </si>
  <si>
    <t xml:space="preserve"> Sume datorate bugetului din Fonduri externe nerambursabile    (ct.4550501+4550502+4550503)</t>
  </si>
  <si>
    <r>
      <t xml:space="preserve">Datorii din operaţiuni cu Fonduri externe nerambursabile şi fonduri de la buget, alte datorii către alte organisme internaţionale                                                                                </t>
    </r>
    <r>
      <rPr>
        <sz val="11"/>
        <color indexed="8"/>
        <rFont val="Arial"/>
        <family val="2"/>
        <charset val="238"/>
      </rPr>
      <t xml:space="preserve">(ct.  4500200+4500400+4500600+4510200+4510401+ </t>
    </r>
    <r>
      <rPr>
        <strike/>
        <sz val="11"/>
        <color indexed="10"/>
        <rFont val="Arial"/>
        <family val="2"/>
        <charset val="238"/>
      </rPr>
      <t>4540402+4540409</t>
    </r>
    <r>
      <rPr>
        <sz val="11"/>
        <color indexed="8"/>
        <rFont val="Arial"/>
        <family val="2"/>
        <charset val="238"/>
      </rPr>
      <t>+</t>
    </r>
    <r>
      <rPr>
        <sz val="11"/>
        <color indexed="40"/>
        <rFont val="Arial"/>
        <family val="2"/>
        <charset val="238"/>
      </rPr>
      <t>4510402+4510409</t>
    </r>
    <r>
      <rPr>
        <sz val="11"/>
        <color indexed="8"/>
        <rFont val="Arial"/>
        <family val="2"/>
        <charset val="238"/>
      </rPr>
      <t>+4510601+4510602+ 4510603+4510605+4510606+4510609+4520100+4520200+ 4530200+4540200+4540401+</t>
    </r>
    <r>
      <rPr>
        <sz val="11"/>
        <color indexed="10"/>
        <rFont val="Arial"/>
        <family val="2"/>
        <charset val="238"/>
      </rPr>
      <t>4540402</t>
    </r>
    <r>
      <rPr>
        <sz val="11"/>
        <color indexed="8"/>
        <rFont val="Arial"/>
        <family val="2"/>
        <charset val="238"/>
      </rPr>
      <t>+4540601+4540602+ 4540603+4550200+4550401+4550402+4550403+4550404+ 4550409+4560400+4580401+4580402+4580501+4580502+ 4590000+4620103+ 4730103+ 4760000)</t>
    </r>
  </si>
  <si>
    <t>din care: sume datorate Comisiei Europene / alti donatori (ct.4500200+4500400+4500600+4590000+4620103)</t>
  </si>
  <si>
    <r>
      <t xml:space="preserve">Împrumuturi pe termen scurt - sume ce urmează a fi  plătite într-o perioadă de până la  un an                             </t>
    </r>
    <r>
      <rPr>
        <sz val="11"/>
        <rFont val="Arial"/>
        <family val="2"/>
      </rPr>
      <t>(ct.5180601+5180603+5180604+5180605+5180606+ 5180608+5180609+5180800+5190101+5190102+5190103+ 5190104+5190105+5190106+5190107+5190108+5190109+ 5190110+ 5190180+5190190 )</t>
    </r>
  </si>
  <si>
    <r>
      <t>Împrumuturi pe termen lung – sume ce urmează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a fi  plătite în cursul exerciţiului curent                                      </t>
    </r>
    <r>
      <rPr>
        <sz val="11"/>
        <rFont val="Arial"/>
        <family val="2"/>
      </rPr>
      <t>(ct.1610100+1620100+1630100+1640100+1650100+ 1660101+1660102+1660103+1660104+1670101+1670102+ 1670103+1670108+1670109+1680100+1680200+1680300+ 1680400+1680500+1680701+1680702+1680703+1680708+ 1680709 -1690100)</t>
    </r>
  </si>
  <si>
    <r>
      <t xml:space="preserve">Salariile angajaţilor </t>
    </r>
    <r>
      <rPr>
        <sz val="11"/>
        <rFont val="Arial"/>
        <family val="2"/>
      </rPr>
      <t>(ct.4210000+4230000+4260000+4270100+4270300+4280101)</t>
    </r>
  </si>
  <si>
    <r>
      <t xml:space="preserve">Alte drepturi cuvenite  altor categorii de persoane (pensii, indemnizaţii de şomaj, burse)                                </t>
    </r>
    <r>
      <rPr>
        <sz val="11"/>
        <rFont val="Arial"/>
        <family val="2"/>
      </rPr>
      <t>(ct.4220100+4220200+4240000+4260000+4270200+ 4270300+ 4290000+4380000), din care:</t>
    </r>
  </si>
  <si>
    <t xml:space="preserve">Pensii, indemnizaţii de şomaj, burse </t>
  </si>
  <si>
    <t>73.1</t>
  </si>
  <si>
    <r>
      <t xml:space="preserve">Venituri în avans </t>
    </r>
    <r>
      <rPr>
        <sz val="11"/>
        <rFont val="Arial"/>
        <family val="2"/>
      </rPr>
      <t>(ct.4720000)</t>
    </r>
  </si>
  <si>
    <r>
      <t xml:space="preserve">Provizioane                     </t>
    </r>
    <r>
      <rPr>
        <sz val="11"/>
        <rFont val="Arial"/>
        <family val="2"/>
      </rPr>
      <t xml:space="preserve">(ct.1510101+1510102+1510103+1510104+1510108) </t>
    </r>
  </si>
  <si>
    <t>TOTAL DATORII CURENTE (rd.60+62+65+70+71+72+73+74+75)</t>
  </si>
  <si>
    <t>TOTAL DATORII (rd.58+78)</t>
  </si>
  <si>
    <t>ACTIVE NETE = TOTAL ACTIVE  – TOTAL DATORII = CAPITALURI PROPRII           (rd.80= rd.46-79 = rd.90)</t>
  </si>
  <si>
    <t>C.</t>
  </si>
  <si>
    <t>CAPITALURI PROPRII</t>
  </si>
  <si>
    <r>
      <t xml:space="preserve">Rezerve, fonduri  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  (ct.1000000+1010000+1020101+1020102+1020103+1030000+1040101+1040102+1040103+1050100+1050200+1050300+1050400+1050500+1060000+1320000+1330000+</t>
    </r>
    <r>
      <rPr>
        <strike/>
        <sz val="11"/>
        <color indexed="10"/>
        <rFont val="Arial"/>
        <family val="2"/>
        <charset val="238"/>
      </rPr>
      <t>1390100</t>
    </r>
    <r>
      <rPr>
        <sz val="11"/>
        <color indexed="8"/>
        <rFont val="Arial"/>
        <family val="2"/>
        <charset val="238"/>
      </rPr>
      <t xml:space="preserve">)  </t>
    </r>
  </si>
  <si>
    <r>
      <t xml:space="preserve">Rezultatul reportat                                                                                 </t>
    </r>
    <r>
      <rPr>
        <sz val="11"/>
        <rFont val="Arial"/>
        <family val="2"/>
      </rPr>
      <t>(ct.1170000- sold creditor)</t>
    </r>
    <r>
      <rPr>
        <b/>
        <sz val="11"/>
        <rFont val="Arial"/>
        <family val="2"/>
      </rPr>
      <t xml:space="preserve">   </t>
    </r>
  </si>
  <si>
    <r>
      <t xml:space="preserve">Rezultatul reportat                                                                             </t>
    </r>
    <r>
      <rPr>
        <sz val="11"/>
        <rFont val="Arial"/>
        <family val="2"/>
      </rPr>
      <t>(ct.1170000- sold debitor)</t>
    </r>
  </si>
  <si>
    <r>
      <t xml:space="preserve">Rezultatul patrimonial al exercitiului                                         </t>
    </r>
    <r>
      <rPr>
        <sz val="11"/>
        <rFont val="Arial"/>
        <family val="2"/>
      </rPr>
      <t>(ct.1210000- sold creditor)</t>
    </r>
  </si>
  <si>
    <r>
      <t xml:space="preserve">Rezultatul patrimonial al exercitiului                                            </t>
    </r>
    <r>
      <rPr>
        <sz val="11"/>
        <rFont val="Arial"/>
        <family val="2"/>
      </rPr>
      <t>(ct.1210000- sold debitor)</t>
    </r>
  </si>
  <si>
    <t>TOTAL CAPITALURI PROPRII                                                        (rd.84+85-86+87-88)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</si>
</sst>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30"/>
      <name val="Arial"/>
      <family val="2"/>
      <charset val="238"/>
    </font>
    <font>
      <i/>
      <sz val="10"/>
      <name val="Arial"/>
      <family val="2"/>
    </font>
    <font>
      <i/>
      <sz val="12"/>
      <name val="Arial"/>
      <family val="2"/>
    </font>
    <font>
      <sz val="11"/>
      <color indexed="56"/>
      <name val="Arial"/>
      <family val="2"/>
      <charset val="238"/>
    </font>
    <font>
      <b/>
      <strike/>
      <sz val="11"/>
      <name val="Arial"/>
      <family val="2"/>
    </font>
    <font>
      <sz val="10"/>
      <color indexed="17"/>
      <name val="Arial"/>
      <family val="2"/>
    </font>
    <font>
      <b/>
      <sz val="12"/>
      <color indexed="12"/>
      <name val="Arial"/>
      <family val="2"/>
      <charset val="238"/>
    </font>
    <font>
      <sz val="12"/>
      <color indexed="10"/>
      <name val="Arial"/>
      <family val="2"/>
    </font>
    <font>
      <b/>
      <sz val="12"/>
      <color indexed="20"/>
      <name val="Arial"/>
      <family val="2"/>
    </font>
    <font>
      <sz val="10"/>
      <color indexed="10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  <charset val="238"/>
    </font>
    <font>
      <strike/>
      <sz val="11"/>
      <color indexed="10"/>
      <name val="Arial"/>
      <family val="2"/>
      <charset val="238"/>
    </font>
    <font>
      <sz val="11"/>
      <color indexed="40"/>
      <name val="Arial"/>
      <family val="2"/>
      <charset val="238"/>
    </font>
    <font>
      <sz val="11"/>
      <color indexed="10"/>
      <name val="Arial"/>
      <family val="2"/>
      <charset val="238"/>
    </font>
    <font>
      <sz val="14"/>
      <color indexed="51"/>
      <name val="Arial"/>
      <family val="2"/>
    </font>
    <font>
      <b/>
      <sz val="12"/>
      <name val="Arial"/>
      <family val="2"/>
      <charset val="238"/>
    </font>
    <font>
      <b/>
      <sz val="12"/>
      <name val="Arial Narrow"/>
      <family val="2"/>
      <charset val="238"/>
    </font>
    <font>
      <sz val="10"/>
      <name val="Arial"/>
      <family val="2"/>
      <charset val="238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left" vertical="center" wrapText="1"/>
    </xf>
    <xf numFmtId="0" fontId="1" fillId="0" borderId="0" xfId="1"/>
    <xf numFmtId="3" fontId="3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0" fontId="5" fillId="0" borderId="0" xfId="1" applyFont="1" applyFill="1" applyAlignment="1">
      <alignment horizontal="left"/>
    </xf>
    <xf numFmtId="3" fontId="1" fillId="0" borderId="0" xfId="1" applyNumberFormat="1" applyAlignment="1">
      <alignment horizontal="right"/>
    </xf>
    <xf numFmtId="0" fontId="7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3" fontId="3" fillId="0" borderId="1" xfId="1" quotePrefix="1" applyNumberFormat="1" applyFont="1" applyBorder="1" applyAlignment="1">
      <alignment horizontal="center" vertical="center" wrapText="1"/>
    </xf>
    <xf numFmtId="3" fontId="7" fillId="0" borderId="1" xfId="1" quotePrefix="1" applyNumberFormat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0" fontId="1" fillId="0" borderId="1" xfId="1" quotePrefix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3" fontId="9" fillId="0" borderId="1" xfId="1" applyNumberFormat="1" applyFon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top" wrapText="1"/>
    </xf>
    <xf numFmtId="3" fontId="3" fillId="0" borderId="1" xfId="1" applyNumberFormat="1" applyFont="1" applyBorder="1" applyAlignment="1">
      <alignment horizontal="righ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4" fontId="1" fillId="0" borderId="0" xfId="1" applyNumberFormat="1"/>
    <xf numFmtId="3" fontId="1" fillId="0" borderId="0" xfId="1" applyNumberFormat="1"/>
    <xf numFmtId="0" fontId="11" fillId="2" borderId="2" xfId="1" applyFont="1" applyFill="1" applyBorder="1" applyAlignment="1">
      <alignment vertical="top" wrapText="1"/>
    </xf>
    <xf numFmtId="0" fontId="1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top" wrapText="1"/>
    </xf>
    <xf numFmtId="0" fontId="14" fillId="0" borderId="1" xfId="1" quotePrefix="1" applyFont="1" applyBorder="1" applyAlignment="1">
      <alignment horizontal="center" vertical="center" wrapText="1"/>
    </xf>
    <xf numFmtId="3" fontId="15" fillId="0" borderId="1" xfId="1" applyNumberFormat="1" applyFont="1" applyBorder="1" applyAlignment="1">
      <alignment horizontal="right" vertical="center" wrapText="1"/>
    </xf>
    <xf numFmtId="3" fontId="4" fillId="0" borderId="1" xfId="1" applyNumberFormat="1" applyFont="1" applyBorder="1" applyAlignment="1">
      <alignment horizontal="right" vertical="center" wrapText="1"/>
    </xf>
    <xf numFmtId="0" fontId="8" fillId="3" borderId="1" xfId="1" quotePrefix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right" vertical="center" wrapText="1"/>
    </xf>
    <xf numFmtId="0" fontId="8" fillId="0" borderId="0" xfId="1" applyFont="1" applyFill="1"/>
    <xf numFmtId="3" fontId="9" fillId="3" borderId="1" xfId="1" applyNumberFormat="1" applyFont="1" applyFill="1" applyBorder="1" applyAlignment="1">
      <alignment horizontal="right" vertical="center" wrapText="1"/>
    </xf>
    <xf numFmtId="0" fontId="1" fillId="0" borderId="1" xfId="1" applyBorder="1" applyAlignment="1">
      <alignment horizontal="center" vertical="center" wrapText="1"/>
    </xf>
    <xf numFmtId="0" fontId="8" fillId="0" borderId="1" xfId="1" quotePrefix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0" fontId="11" fillId="4" borderId="2" xfId="1" applyFont="1" applyFill="1" applyBorder="1" applyAlignment="1">
      <alignment vertical="top" wrapText="1"/>
    </xf>
    <xf numFmtId="3" fontId="3" fillId="5" borderId="1" xfId="1" applyNumberFormat="1" applyFont="1" applyFill="1" applyBorder="1" applyAlignment="1">
      <alignment horizontal="right" vertical="center" wrapText="1"/>
    </xf>
    <xf numFmtId="14" fontId="1" fillId="0" borderId="1" xfId="1" applyNumberFormat="1" applyBorder="1" applyAlignment="1">
      <alignment horizontal="center" vertical="center" wrapText="1"/>
    </xf>
    <xf numFmtId="4" fontId="10" fillId="6" borderId="1" xfId="1" applyNumberFormat="1" applyFont="1" applyFill="1" applyBorder="1" applyAlignment="1">
      <alignment horizontal="right" vertical="center" wrapText="1"/>
    </xf>
    <xf numFmtId="0" fontId="18" fillId="0" borderId="1" xfId="1" quotePrefix="1" applyFont="1" applyBorder="1" applyAlignment="1">
      <alignment horizontal="center" vertical="center" wrapText="1"/>
    </xf>
    <xf numFmtId="3" fontId="19" fillId="2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right" vertical="center" wrapText="1"/>
    </xf>
    <xf numFmtId="3" fontId="4" fillId="7" borderId="1" xfId="1" applyNumberFormat="1" applyFont="1" applyFill="1" applyBorder="1" applyAlignment="1">
      <alignment horizontal="right" vertical="center" wrapText="1"/>
    </xf>
    <xf numFmtId="0" fontId="8" fillId="8" borderId="1" xfId="1" applyFont="1" applyFill="1" applyBorder="1" applyAlignment="1">
      <alignment horizontal="center" vertical="center" wrapText="1"/>
    </xf>
    <xf numFmtId="3" fontId="6" fillId="8" borderId="1" xfId="1" applyNumberFormat="1" applyFont="1" applyFill="1" applyBorder="1" applyAlignment="1">
      <alignment horizontal="right" vertical="center" wrapText="1"/>
    </xf>
    <xf numFmtId="4" fontId="1" fillId="9" borderId="0" xfId="1" applyNumberFormat="1" applyFill="1"/>
    <xf numFmtId="0" fontId="1" fillId="9" borderId="0" xfId="1" applyFill="1"/>
    <xf numFmtId="3" fontId="9" fillId="8" borderId="1" xfId="1" applyNumberFormat="1" applyFont="1" applyFill="1" applyBorder="1" applyAlignment="1">
      <alignment horizontal="right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9" borderId="0" xfId="1" applyFont="1" applyFill="1"/>
    <xf numFmtId="0" fontId="11" fillId="2" borderId="2" xfId="1" applyNumberFormat="1" applyFont="1" applyFill="1" applyBorder="1" applyAlignment="1">
      <alignment vertical="top" wrapText="1"/>
    </xf>
    <xf numFmtId="3" fontId="3" fillId="10" borderId="1" xfId="1" applyNumberFormat="1" applyFont="1" applyFill="1" applyBorder="1" applyAlignment="1">
      <alignment horizontal="right" vertical="center" wrapText="1"/>
    </xf>
    <xf numFmtId="4" fontId="4" fillId="0" borderId="1" xfId="1" applyNumberFormat="1" applyFont="1" applyBorder="1" applyAlignment="1">
      <alignment horizontal="right" vertical="center" wrapText="1"/>
    </xf>
    <xf numFmtId="0" fontId="5" fillId="0" borderId="1" xfId="1" applyNumberFormat="1" applyFont="1" applyFill="1" applyBorder="1" applyAlignment="1">
      <alignment vertical="top" wrapText="1"/>
    </xf>
    <xf numFmtId="3" fontId="3" fillId="2" borderId="1" xfId="1" applyNumberFormat="1" applyFont="1" applyFill="1" applyBorder="1" applyAlignment="1">
      <alignment horizontal="right" vertical="center" wrapText="1"/>
    </xf>
    <xf numFmtId="4" fontId="1" fillId="2" borderId="0" xfId="1" applyNumberFormat="1" applyFill="1"/>
    <xf numFmtId="0" fontId="7" fillId="2" borderId="0" xfId="1" applyFont="1" applyFill="1"/>
    <xf numFmtId="4" fontId="19" fillId="0" borderId="1" xfId="1" applyNumberFormat="1" applyFont="1" applyBorder="1" applyAlignment="1">
      <alignment horizontal="center" vertical="center" wrapText="1"/>
    </xf>
    <xf numFmtId="4" fontId="20" fillId="0" borderId="1" xfId="1" applyNumberFormat="1" applyFont="1" applyBorder="1" applyAlignment="1">
      <alignment horizontal="right" vertical="center" wrapText="1"/>
    </xf>
    <xf numFmtId="4" fontId="1" fillId="11" borderId="0" xfId="1" applyNumberFormat="1" applyFill="1"/>
    <xf numFmtId="0" fontId="1" fillId="11" borderId="0" xfId="1" applyFill="1"/>
    <xf numFmtId="0" fontId="7" fillId="11" borderId="0" xfId="1" applyFont="1" applyFill="1"/>
    <xf numFmtId="3" fontId="19" fillId="0" borderId="1" xfId="1" applyNumberFormat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3" fontId="21" fillId="3" borderId="1" xfId="1" applyNumberFormat="1" applyFont="1" applyFill="1" applyBorder="1" applyAlignment="1">
      <alignment horizontal="right" vertical="center" wrapText="1"/>
    </xf>
    <xf numFmtId="0" fontId="8" fillId="12" borderId="1" xfId="1" applyFont="1" applyFill="1" applyBorder="1" applyAlignment="1">
      <alignment horizontal="center" vertical="center" wrapText="1"/>
    </xf>
    <xf numFmtId="3" fontId="6" fillId="12" borderId="1" xfId="1" applyNumberFormat="1" applyFont="1" applyFill="1" applyBorder="1" applyAlignment="1">
      <alignment horizontal="right" vertical="center" wrapText="1"/>
    </xf>
    <xf numFmtId="3" fontId="9" fillId="12" borderId="1" xfId="1" applyNumberFormat="1" applyFont="1" applyFill="1" applyBorder="1" applyAlignment="1">
      <alignment horizontal="right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0" xfId="1" applyFont="1"/>
    <xf numFmtId="3" fontId="20" fillId="0" borderId="1" xfId="1" applyNumberFormat="1" applyFont="1" applyFill="1" applyBorder="1" applyAlignment="1">
      <alignment horizontal="right" vertical="center" wrapText="1"/>
    </xf>
    <xf numFmtId="0" fontId="18" fillId="0" borderId="1" xfId="1" applyFont="1" applyFill="1" applyBorder="1" applyAlignment="1">
      <alignment horizontal="center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right" vertical="center" wrapText="1"/>
    </xf>
    <xf numFmtId="4" fontId="10" fillId="2" borderId="1" xfId="1" applyNumberFormat="1" applyFont="1" applyFill="1" applyBorder="1" applyAlignment="1">
      <alignment horizontal="right" vertical="center" wrapText="1"/>
    </xf>
    <xf numFmtId="0" fontId="24" fillId="2" borderId="2" xfId="1" applyFont="1" applyFill="1" applyBorder="1" applyAlignment="1">
      <alignment vertical="top" wrapText="1"/>
    </xf>
    <xf numFmtId="3" fontId="1" fillId="13" borderId="0" xfId="1" applyNumberFormat="1" applyFill="1"/>
    <xf numFmtId="0" fontId="2" fillId="0" borderId="1" xfId="1" applyFont="1" applyFill="1" applyBorder="1" applyAlignment="1">
      <alignment horizontal="left" vertical="center" wrapText="1"/>
    </xf>
    <xf numFmtId="3" fontId="4" fillId="0" borderId="1" xfId="1" applyNumberFormat="1" applyFont="1" applyFill="1" applyBorder="1" applyAlignment="1">
      <alignment horizontal="right" vertical="center" wrapText="1"/>
    </xf>
    <xf numFmtId="0" fontId="8" fillId="14" borderId="1" xfId="1" applyFont="1" applyFill="1" applyBorder="1" applyAlignment="1">
      <alignment horizontal="center" vertical="center" wrapText="1"/>
    </xf>
    <xf numFmtId="3" fontId="6" fillId="14" borderId="1" xfId="1" applyNumberFormat="1" applyFont="1" applyFill="1" applyBorder="1" applyAlignment="1">
      <alignment horizontal="right" vertical="center" wrapText="1"/>
    </xf>
    <xf numFmtId="3" fontId="9" fillId="14" borderId="1" xfId="1" applyNumberFormat="1" applyFont="1" applyFill="1" applyBorder="1" applyAlignment="1">
      <alignment horizontal="right" vertical="center" wrapText="1"/>
    </xf>
    <xf numFmtId="0" fontId="11" fillId="0" borderId="2" xfId="1" applyFont="1" applyFill="1" applyBorder="1" applyAlignment="1">
      <alignment vertical="top" wrapText="1"/>
    </xf>
    <xf numFmtId="0" fontId="1" fillId="0" borderId="0" xfId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3" fontId="28" fillId="0" borderId="0" xfId="1" applyNumberFormat="1" applyFont="1" applyAlignment="1">
      <alignment horizontal="right" vertical="center" wrapText="1"/>
    </xf>
    <xf numFmtId="3" fontId="4" fillId="0" borderId="0" xfId="1" applyNumberFormat="1" applyFont="1" applyAlignment="1">
      <alignment horizontal="right" vertical="center" wrapText="1"/>
    </xf>
    <xf numFmtId="0" fontId="2" fillId="0" borderId="0" xfId="1" applyFont="1" applyFill="1" applyAlignment="1">
      <alignment horizontal="center" vertical="center"/>
    </xf>
    <xf numFmtId="3" fontId="6" fillId="0" borderId="0" xfId="1" applyNumberFormat="1" applyFont="1" applyAlignment="1">
      <alignment horizontal="right" vertical="center" wrapText="1"/>
    </xf>
    <xf numFmtId="0" fontId="5" fillId="0" borderId="0" xfId="1" applyFont="1" applyFill="1" applyAlignment="1">
      <alignment horizontal="left" vertical="center"/>
    </xf>
    <xf numFmtId="3" fontId="9" fillId="0" borderId="0" xfId="1" applyNumberFormat="1" applyFont="1" applyAlignment="1">
      <alignment horizontal="right" vertical="center" wrapText="1"/>
    </xf>
    <xf numFmtId="0" fontId="4" fillId="0" borderId="0" xfId="1" applyFont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3" fontId="30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right" vertical="center" wrapText="1"/>
    </xf>
    <xf numFmtId="3" fontId="4" fillId="0" borderId="0" xfId="1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left" vertical="center"/>
    </xf>
    <xf numFmtId="3" fontId="3" fillId="0" borderId="0" xfId="1" applyNumberFormat="1" applyFont="1" applyAlignment="1">
      <alignment horizontal="right" vertical="center" wrapText="1"/>
    </xf>
    <xf numFmtId="0" fontId="1" fillId="10" borderId="0" xfId="1" applyFill="1"/>
    <xf numFmtId="0" fontId="6" fillId="0" borderId="0" xfId="1" applyFont="1" applyAlignment="1">
      <alignment horizontal="center"/>
    </xf>
    <xf numFmtId="3" fontId="5" fillId="0" borderId="0" xfId="1" applyNumberFormat="1" applyFont="1" applyAlignment="1">
      <alignment horizontal="left" vertical="center" wrapText="1"/>
    </xf>
    <xf numFmtId="3" fontId="2" fillId="0" borderId="0" xfId="1" applyNumberFormat="1" applyFont="1" applyAlignment="1">
      <alignment horizontal="center" vertical="center" wrapText="1"/>
    </xf>
    <xf numFmtId="3" fontId="29" fillId="0" borderId="0" xfId="1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%20DECEMBRIE%202018/ANEXE%20MJ/anexa%2040%20dec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%20DECEMBRIE%202018/ANEXE%20MJ/anexa%2003%20fluxuri%20trez%20dec%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tal"/>
      <sheetName val="verif"/>
      <sheetName val="Ab"/>
      <sheetName val="Pt"/>
      <sheetName val="Bc"/>
      <sheetName val="Bh"/>
      <sheetName val="Sv"/>
      <sheetName val="Bv"/>
      <sheetName val="Buc"/>
      <sheetName val="Cj"/>
      <sheetName val="Cta"/>
      <sheetName val="Dj"/>
      <sheetName val="Gl"/>
      <sheetName val="Is"/>
      <sheetName val="Ms"/>
      <sheetName val="Pl"/>
      <sheetName val="Tm"/>
      <sheetName val="appr"/>
      <sheetName val="DNP"/>
      <sheetName val="ANC"/>
      <sheetName val="ANABI"/>
      <sheetName val="INC"/>
      <sheetName val="ANP"/>
      <sheetName val="ONRC"/>
      <sheetName val="INEC"/>
      <sheetName val="CMDTA"/>
      <sheetName val="Angelescu"/>
    </sheetNames>
    <sheetDataSet>
      <sheetData sheetId="0"/>
      <sheetData sheetId="1">
        <row r="18">
          <cell r="E1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81">
          <cell r="E281">
            <v>0</v>
          </cell>
        </row>
      </sheetData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3"/>
      <sheetName val="A3 verif"/>
      <sheetName val="verif"/>
      <sheetName val="TOTAL"/>
      <sheetName val="Ab"/>
      <sheetName val="Pt"/>
      <sheetName val="Bc"/>
      <sheetName val="Sv"/>
      <sheetName val="Bh"/>
      <sheetName val="Bv"/>
      <sheetName val="Buc"/>
      <sheetName val="Cj"/>
      <sheetName val="Cta"/>
      <sheetName val="Dj"/>
      <sheetName val="Gl"/>
      <sheetName val="Is"/>
      <sheetName val="Ms"/>
      <sheetName val="Pl"/>
      <sheetName val="Tm"/>
      <sheetName val="appr"/>
      <sheetName val="DNP"/>
      <sheetName val="ANABI"/>
      <sheetName val="ONRC"/>
      <sheetName val="ANC"/>
      <sheetName val="inc"/>
      <sheetName val="ANP"/>
      <sheetName val="INEC"/>
      <sheetName val="Angelescu"/>
      <sheetName val="CMDTA"/>
    </sheetNames>
    <sheetDataSet>
      <sheetData sheetId="0"/>
      <sheetData sheetId="1"/>
      <sheetData sheetId="2">
        <row r="24">
          <cell r="D24">
            <v>0</v>
          </cell>
        </row>
      </sheetData>
      <sheetData sheetId="3"/>
      <sheetData sheetId="4"/>
      <sheetData sheetId="5"/>
      <sheetData sheetId="6"/>
      <sheetData sheetId="7">
        <row r="32">
          <cell r="D32">
            <v>1107</v>
          </cell>
        </row>
      </sheetData>
      <sheetData sheetId="8"/>
      <sheetData sheetId="9">
        <row r="32">
          <cell r="D32">
            <v>10941</v>
          </cell>
        </row>
      </sheetData>
      <sheetData sheetId="10">
        <row r="32">
          <cell r="D32">
            <v>365891</v>
          </cell>
        </row>
      </sheetData>
      <sheetData sheetId="11"/>
      <sheetData sheetId="12"/>
      <sheetData sheetId="13"/>
      <sheetData sheetId="14"/>
      <sheetData sheetId="15">
        <row r="32">
          <cell r="D32">
            <v>44565</v>
          </cell>
        </row>
      </sheetData>
      <sheetData sheetId="16"/>
      <sheetData sheetId="17"/>
      <sheetData sheetId="18"/>
      <sheetData sheetId="19">
        <row r="21">
          <cell r="D21">
            <v>0</v>
          </cell>
        </row>
      </sheetData>
      <sheetData sheetId="20">
        <row r="21">
          <cell r="F21">
            <v>0</v>
          </cell>
        </row>
      </sheetData>
      <sheetData sheetId="21"/>
      <sheetData sheetId="22">
        <row r="21">
          <cell r="D21">
            <v>0</v>
          </cell>
        </row>
        <row r="32">
          <cell r="D32">
            <v>3046229</v>
          </cell>
        </row>
      </sheetData>
      <sheetData sheetId="23"/>
      <sheetData sheetId="24"/>
      <sheetData sheetId="25">
        <row r="21">
          <cell r="D21">
            <v>0</v>
          </cell>
        </row>
      </sheetData>
      <sheetData sheetId="26">
        <row r="21">
          <cell r="D21">
            <v>0</v>
          </cell>
        </row>
      </sheetData>
      <sheetData sheetId="27">
        <row r="21">
          <cell r="D21">
            <v>0</v>
          </cell>
        </row>
      </sheetData>
      <sheetData sheetId="28">
        <row r="21">
          <cell r="D2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82"/>
  <sheetViews>
    <sheetView tabSelected="1" topLeftCell="A76" zoomScale="80" zoomScaleNormal="80" workbookViewId="0">
      <selection activeCell="B84" sqref="B84:AH98"/>
    </sheetView>
  </sheetViews>
  <sheetFormatPr defaultRowHeight="18"/>
  <cols>
    <col min="1" max="1" width="3.85546875" style="1" customWidth="1"/>
    <col min="2" max="2" width="61.5703125" style="6" customWidth="1"/>
    <col min="3" max="3" width="7.28515625" style="3" customWidth="1"/>
    <col min="4" max="4" width="22.7109375" style="4" customWidth="1"/>
    <col min="5" max="5" width="25" style="4" customWidth="1"/>
    <col min="6" max="6" width="5.140625" style="3" hidden="1" customWidth="1"/>
    <col min="7" max="7" width="13" style="3" hidden="1" customWidth="1"/>
    <col min="8" max="18" width="0" style="3" hidden="1" customWidth="1"/>
    <col min="19" max="19" width="1.85546875" style="3" hidden="1" customWidth="1"/>
    <col min="20" max="20" width="1.5703125" style="3" hidden="1" customWidth="1"/>
    <col min="21" max="21" width="18.28515625" style="3" hidden="1" customWidth="1"/>
    <col min="22" max="22" width="14.42578125" style="3" hidden="1" customWidth="1"/>
    <col min="23" max="23" width="13.85546875" style="3" hidden="1" customWidth="1"/>
    <col min="24" max="26" width="0" style="3" hidden="1" customWidth="1"/>
    <col min="27" max="27" width="22.5703125" style="5" hidden="1" customWidth="1"/>
    <col min="28" max="28" width="14.140625" style="3" hidden="1" customWidth="1"/>
    <col min="29" max="32" width="0" style="3" hidden="1" customWidth="1"/>
    <col min="33" max="33" width="21.42578125" style="3" customWidth="1"/>
    <col min="34" max="34" width="22.140625" style="3" customWidth="1"/>
    <col min="35" max="16384" width="9.140625" style="3"/>
  </cols>
  <sheetData>
    <row r="1" spans="1:34">
      <c r="B1" s="2" t="s">
        <v>0</v>
      </c>
    </row>
    <row r="2" spans="1:34">
      <c r="B2" s="6" t="s">
        <v>1</v>
      </c>
    </row>
    <row r="3" spans="1:34">
      <c r="E3" s="4" t="s">
        <v>2</v>
      </c>
      <c r="AA3" s="7" t="s">
        <v>2</v>
      </c>
    </row>
    <row r="4" spans="1:34" ht="15.75" customHeight="1">
      <c r="B4" s="107" t="s">
        <v>3</v>
      </c>
      <c r="C4" s="107"/>
      <c r="D4" s="107"/>
      <c r="E4" s="107"/>
      <c r="AA4" s="3"/>
    </row>
    <row r="5" spans="1:34" ht="15" customHeight="1">
      <c r="B5" s="107" t="s">
        <v>4</v>
      </c>
      <c r="C5" s="107"/>
      <c r="D5" s="107"/>
      <c r="E5" s="107"/>
      <c r="AA5" s="3"/>
    </row>
    <row r="7" spans="1:34" ht="38.25">
      <c r="A7" s="8" t="s">
        <v>5</v>
      </c>
      <c r="B7" s="9" t="s">
        <v>6</v>
      </c>
      <c r="C7" s="10" t="s">
        <v>7</v>
      </c>
      <c r="D7" s="11" t="s">
        <v>8</v>
      </c>
      <c r="E7" s="11" t="s">
        <v>9</v>
      </c>
      <c r="AA7" s="12" t="s">
        <v>9</v>
      </c>
    </row>
    <row r="8" spans="1:34" ht="17.25" customHeight="1">
      <c r="A8" s="8" t="s">
        <v>10</v>
      </c>
      <c r="B8" s="9" t="s">
        <v>11</v>
      </c>
      <c r="C8" s="10" t="s">
        <v>12</v>
      </c>
      <c r="D8" s="13" t="s">
        <v>13</v>
      </c>
      <c r="E8" s="13" t="s">
        <v>14</v>
      </c>
      <c r="AA8" s="14" t="s">
        <v>15</v>
      </c>
    </row>
    <row r="9" spans="1:34">
      <c r="A9" s="15" t="s">
        <v>16</v>
      </c>
      <c r="B9" s="16" t="s">
        <v>17</v>
      </c>
      <c r="C9" s="17" t="s">
        <v>18</v>
      </c>
      <c r="D9" s="18" t="s">
        <v>19</v>
      </c>
      <c r="E9" s="18" t="s">
        <v>19</v>
      </c>
      <c r="AA9" s="19" t="s">
        <v>19</v>
      </c>
    </row>
    <row r="10" spans="1:34">
      <c r="A10" s="20" t="s">
        <v>20</v>
      </c>
      <c r="B10" s="16" t="s">
        <v>21</v>
      </c>
      <c r="C10" s="17" t="s">
        <v>22</v>
      </c>
      <c r="D10" s="18" t="s">
        <v>19</v>
      </c>
      <c r="E10" s="18" t="s">
        <v>19</v>
      </c>
      <c r="AA10" s="19" t="s">
        <v>19</v>
      </c>
    </row>
    <row r="11" spans="1:34" ht="53.25" customHeight="1">
      <c r="A11" s="20">
        <v>1</v>
      </c>
      <c r="B11" s="21" t="s">
        <v>23</v>
      </c>
      <c r="C11" s="17" t="s">
        <v>24</v>
      </c>
      <c r="D11" s="22">
        <v>1172507</v>
      </c>
      <c r="E11" s="22">
        <v>3795701</v>
      </c>
      <c r="AA11" s="23">
        <v>3216345</v>
      </c>
      <c r="AC11" s="3">
        <v>3366566</v>
      </c>
      <c r="AD11" s="24">
        <f>AC11-D11</f>
        <v>2194059</v>
      </c>
      <c r="AH11" s="25"/>
    </row>
    <row r="12" spans="1:34" ht="94.5" customHeight="1">
      <c r="A12" s="20">
        <f>A11+1</f>
        <v>2</v>
      </c>
      <c r="B12" s="26" t="s">
        <v>25</v>
      </c>
      <c r="C12" s="17" t="s">
        <v>26</v>
      </c>
      <c r="D12" s="22">
        <v>7029149</v>
      </c>
      <c r="E12" s="22">
        <v>4598295</v>
      </c>
      <c r="AA12" s="23">
        <v>7316466</v>
      </c>
      <c r="AH12" s="25"/>
    </row>
    <row r="13" spans="1:34" ht="109.5" customHeight="1">
      <c r="A13" s="20">
        <f>A12+1</f>
        <v>3</v>
      </c>
      <c r="B13" s="26" t="s">
        <v>27</v>
      </c>
      <c r="C13" s="17" t="s">
        <v>28</v>
      </c>
      <c r="D13" s="22">
        <v>35064</v>
      </c>
      <c r="E13" s="22">
        <v>20555</v>
      </c>
      <c r="AA13" s="23">
        <v>49573</v>
      </c>
      <c r="AH13" s="25"/>
    </row>
    <row r="14" spans="1:34" ht="29.25" customHeight="1">
      <c r="A14" s="20">
        <f>A13+1</f>
        <v>4</v>
      </c>
      <c r="B14" s="21" t="s">
        <v>29</v>
      </c>
      <c r="C14" s="17" t="s">
        <v>30</v>
      </c>
      <c r="D14" s="22"/>
      <c r="E14" s="22"/>
      <c r="AA14" s="23"/>
      <c r="AH14" s="25"/>
    </row>
    <row r="15" spans="1:34" ht="63" customHeight="1">
      <c r="A15" s="20">
        <f>A14+1</f>
        <v>5</v>
      </c>
      <c r="B15" s="21" t="s">
        <v>31</v>
      </c>
      <c r="C15" s="17" t="s">
        <v>32</v>
      </c>
      <c r="D15" s="22">
        <v>6344</v>
      </c>
      <c r="E15" s="22">
        <v>6344</v>
      </c>
      <c r="AA15" s="23">
        <v>6387</v>
      </c>
      <c r="AH15" s="25"/>
    </row>
    <row r="16" spans="1:34" ht="35.25" customHeight="1">
      <c r="A16" s="27"/>
      <c r="B16" s="28" t="s">
        <v>33</v>
      </c>
      <c r="C16" s="29" t="s">
        <v>34</v>
      </c>
      <c r="D16" s="22"/>
      <c r="E16" s="22"/>
      <c r="AA16" s="30"/>
      <c r="AH16" s="25"/>
    </row>
    <row r="17" spans="1:34" ht="61.5" customHeight="1">
      <c r="A17" s="20">
        <f>A15+1</f>
        <v>6</v>
      </c>
      <c r="B17" s="21" t="s">
        <v>35</v>
      </c>
      <c r="C17" s="17" t="s">
        <v>36</v>
      </c>
      <c r="D17" s="22"/>
      <c r="E17" s="22"/>
      <c r="AA17" s="31"/>
      <c r="AH17" s="25"/>
    </row>
    <row r="18" spans="1:34" ht="27.75" customHeight="1">
      <c r="A18" s="27"/>
      <c r="B18" s="28" t="s">
        <v>37</v>
      </c>
      <c r="C18" s="29" t="s">
        <v>38</v>
      </c>
      <c r="D18" s="22"/>
      <c r="E18" s="22"/>
      <c r="AA18" s="30"/>
      <c r="AH18" s="25"/>
    </row>
    <row r="19" spans="1:34" s="34" customFormat="1" ht="41.25" customHeight="1">
      <c r="A19" s="15">
        <f>A17+1</f>
        <v>7</v>
      </c>
      <c r="B19" s="21" t="s">
        <v>39</v>
      </c>
      <c r="C19" s="32">
        <v>15</v>
      </c>
      <c r="D19" s="33">
        <f>D11+D12+D13+D14+D15+D17</f>
        <v>8243064</v>
      </c>
      <c r="E19" s="33">
        <f>E11+E12+E13+E14+E15+E17</f>
        <v>8420895</v>
      </c>
      <c r="AA19" s="35">
        <f>AA11+AA12+AA13+AA14+AA15+AA17</f>
        <v>10588771</v>
      </c>
      <c r="AH19" s="25"/>
    </row>
    <row r="20" spans="1:34" ht="21" customHeight="1">
      <c r="A20" s="20"/>
      <c r="B20" s="21" t="s">
        <v>40</v>
      </c>
      <c r="C20" s="36">
        <v>18</v>
      </c>
      <c r="D20" s="18" t="s">
        <v>19</v>
      </c>
      <c r="E20" s="18" t="s">
        <v>19</v>
      </c>
      <c r="AA20" s="19" t="s">
        <v>19</v>
      </c>
      <c r="AH20" s="25"/>
    </row>
    <row r="21" spans="1:34" ht="198" customHeight="1">
      <c r="A21" s="20">
        <f>A20+1</f>
        <v>1</v>
      </c>
      <c r="B21" s="26" t="s">
        <v>41</v>
      </c>
      <c r="C21" s="17">
        <v>19</v>
      </c>
      <c r="D21" s="22">
        <v>12582462</v>
      </c>
      <c r="E21" s="22">
        <v>11198345</v>
      </c>
      <c r="AA21" s="23">
        <v>13525668</v>
      </c>
      <c r="AH21" s="25"/>
    </row>
    <row r="22" spans="1:34" ht="33.75" customHeight="1">
      <c r="A22" s="20">
        <f>A21+1</f>
        <v>2</v>
      </c>
      <c r="B22" s="21" t="s">
        <v>42</v>
      </c>
      <c r="C22" s="37">
        <v>20</v>
      </c>
      <c r="D22" s="18" t="s">
        <v>19</v>
      </c>
      <c r="E22" s="18" t="s">
        <v>19</v>
      </c>
      <c r="AA22" s="38" t="s">
        <v>19</v>
      </c>
      <c r="AH22" s="25"/>
    </row>
    <row r="23" spans="1:34" ht="114" customHeight="1">
      <c r="A23" s="20"/>
      <c r="B23" s="39" t="s">
        <v>43</v>
      </c>
      <c r="C23" s="36">
        <v>21</v>
      </c>
      <c r="D23" s="22">
        <v>688864</v>
      </c>
      <c r="E23" s="40">
        <v>2966512</v>
      </c>
      <c r="AA23" s="23">
        <v>3580109</v>
      </c>
      <c r="AH23" s="25"/>
    </row>
    <row r="24" spans="1:34" ht="46.5" customHeight="1">
      <c r="A24" s="20"/>
      <c r="B24" s="21" t="s">
        <v>44</v>
      </c>
      <c r="C24" s="41" t="s">
        <v>45</v>
      </c>
      <c r="D24" s="22"/>
      <c r="E24" s="22"/>
      <c r="AA24" s="42"/>
      <c r="AH24" s="25"/>
    </row>
    <row r="25" spans="1:34" ht="40.5" customHeight="1">
      <c r="A25" s="20"/>
      <c r="B25" s="21" t="s">
        <v>46</v>
      </c>
      <c r="C25" s="36">
        <v>22</v>
      </c>
      <c r="D25" s="22">
        <v>34752</v>
      </c>
      <c r="E25" s="22">
        <v>170631</v>
      </c>
      <c r="AA25" s="23">
        <v>33739</v>
      </c>
      <c r="AH25" s="25"/>
    </row>
    <row r="26" spans="1:34" ht="25.5" customHeight="1">
      <c r="A26" s="20"/>
      <c r="B26" s="28" t="s">
        <v>47</v>
      </c>
      <c r="C26" s="43" t="s">
        <v>48</v>
      </c>
      <c r="D26" s="22"/>
      <c r="E26" s="22">
        <v>379</v>
      </c>
      <c r="AA26" s="44"/>
      <c r="AG26" s="106"/>
      <c r="AH26" s="25"/>
    </row>
    <row r="27" spans="1:34" ht="84" customHeight="1">
      <c r="A27" s="20"/>
      <c r="B27" s="26" t="s">
        <v>49</v>
      </c>
      <c r="C27" s="36">
        <v>23</v>
      </c>
      <c r="D27" s="22"/>
      <c r="E27" s="22"/>
      <c r="AA27" s="31"/>
      <c r="AH27" s="25"/>
    </row>
    <row r="28" spans="1:34" ht="40.5" customHeight="1">
      <c r="A28" s="20"/>
      <c r="B28" s="28" t="s">
        <v>50</v>
      </c>
      <c r="C28" s="36">
        <v>24</v>
      </c>
      <c r="D28" s="22"/>
      <c r="E28" s="22"/>
      <c r="AA28" s="31"/>
      <c r="AH28" s="25"/>
    </row>
    <row r="29" spans="1:34" ht="81" customHeight="1">
      <c r="A29" s="20"/>
      <c r="B29" s="21" t="s">
        <v>51</v>
      </c>
      <c r="C29" s="36">
        <v>25</v>
      </c>
      <c r="D29" s="22"/>
      <c r="E29" s="22">
        <v>934742</v>
      </c>
      <c r="AA29" s="23"/>
      <c r="AH29" s="25"/>
    </row>
    <row r="30" spans="1:34" ht="48" customHeight="1">
      <c r="A30" s="20"/>
      <c r="B30" s="28" t="s">
        <v>52</v>
      </c>
      <c r="C30" s="36">
        <v>26</v>
      </c>
      <c r="D30" s="22"/>
      <c r="E30" s="22">
        <v>934742</v>
      </c>
      <c r="U30" s="24">
        <f>-[1]ONRC!$E$281</f>
        <v>0</v>
      </c>
      <c r="AA30" s="23"/>
      <c r="AH30" s="25"/>
    </row>
    <row r="31" spans="1:34" ht="59.25" customHeight="1">
      <c r="A31" s="20"/>
      <c r="B31" s="21" t="s">
        <v>53</v>
      </c>
      <c r="C31" s="36">
        <v>27</v>
      </c>
      <c r="D31" s="45"/>
      <c r="E31" s="45"/>
      <c r="AA31" s="46"/>
      <c r="AH31" s="25"/>
    </row>
    <row r="32" spans="1:34" ht="23.25" customHeight="1">
      <c r="A32" s="20"/>
      <c r="B32" s="21" t="s">
        <v>54</v>
      </c>
      <c r="C32" s="47">
        <v>30</v>
      </c>
      <c r="D32" s="48">
        <f>D23+D27+D29+D31</f>
        <v>688864</v>
      </c>
      <c r="E32" s="48">
        <f>E23+E27+E29+E31</f>
        <v>3901254</v>
      </c>
      <c r="U32" s="49">
        <f>U36+U35+U34-U33</f>
        <v>-30642676.000000004</v>
      </c>
      <c r="V32" s="50"/>
      <c r="W32" s="49">
        <f>U32-[2]ONRC!$D$32</f>
        <v>-33688905</v>
      </c>
      <c r="AA32" s="51">
        <f>AA23+AA27+AA29+AA31</f>
        <v>3580109</v>
      </c>
      <c r="AH32" s="25"/>
    </row>
    <row r="33" spans="1:34" ht="21" customHeight="1">
      <c r="A33" s="20">
        <v>3</v>
      </c>
      <c r="B33" s="21" t="s">
        <v>55</v>
      </c>
      <c r="C33" s="52">
        <v>31</v>
      </c>
      <c r="D33" s="22"/>
      <c r="E33" s="22"/>
      <c r="U33" s="49">
        <v>33419037.670000006</v>
      </c>
      <c r="V33" s="50"/>
      <c r="W33" s="53" t="s">
        <v>56</v>
      </c>
      <c r="AA33" s="31"/>
      <c r="AH33" s="25"/>
    </row>
    <row r="34" spans="1:34" ht="18.75" customHeight="1">
      <c r="A34" s="20">
        <f>A33+1</f>
        <v>4</v>
      </c>
      <c r="B34" s="21" t="s">
        <v>57</v>
      </c>
      <c r="C34" s="52">
        <v>32</v>
      </c>
      <c r="D34" s="18" t="s">
        <v>19</v>
      </c>
      <c r="E34" s="18" t="s">
        <v>19</v>
      </c>
      <c r="U34" s="49">
        <v>1982017.3900000006</v>
      </c>
      <c r="V34" s="50"/>
      <c r="W34" s="53" t="s">
        <v>58</v>
      </c>
      <c r="AA34" s="19" t="s">
        <v>19</v>
      </c>
      <c r="AH34" s="25"/>
    </row>
    <row r="35" spans="1:34" ht="107.45" customHeight="1">
      <c r="A35" s="20"/>
      <c r="B35" s="54" t="s">
        <v>59</v>
      </c>
      <c r="C35" s="36">
        <v>33</v>
      </c>
      <c r="D35" s="22">
        <v>3046229</v>
      </c>
      <c r="E35" s="55">
        <v>4285243</v>
      </c>
      <c r="U35" s="49">
        <v>604872.29999999923</v>
      </c>
      <c r="V35" s="50"/>
      <c r="W35" s="53" t="s">
        <v>60</v>
      </c>
      <c r="AA35" s="56">
        <v>4417317</v>
      </c>
      <c r="AH35" s="25"/>
    </row>
    <row r="36" spans="1:34" ht="44.25" customHeight="1">
      <c r="A36" s="20"/>
      <c r="B36" s="57" t="s">
        <v>61</v>
      </c>
      <c r="C36" s="17" t="s">
        <v>62</v>
      </c>
      <c r="D36" s="22">
        <v>48400</v>
      </c>
      <c r="E36" s="58">
        <v>51700</v>
      </c>
      <c r="U36" s="49">
        <v>189471.98000000283</v>
      </c>
      <c r="V36" s="50"/>
      <c r="W36" s="53" t="s">
        <v>63</v>
      </c>
      <c r="AA36" s="56">
        <v>91200</v>
      </c>
      <c r="AH36" s="25"/>
    </row>
    <row r="37" spans="1:34" ht="19.5" customHeight="1">
      <c r="A37" s="20"/>
      <c r="B37" s="21" t="s">
        <v>64</v>
      </c>
      <c r="C37" s="36">
        <v>34</v>
      </c>
      <c r="D37" s="18"/>
      <c r="E37" s="18"/>
      <c r="U37" s="59">
        <v>72950</v>
      </c>
      <c r="W37" s="60" t="s">
        <v>65</v>
      </c>
      <c r="AA37" s="61"/>
      <c r="AH37" s="25"/>
    </row>
    <row r="38" spans="1:34" ht="71.25" customHeight="1">
      <c r="A38" s="20"/>
      <c r="B38" s="28" t="s">
        <v>66</v>
      </c>
      <c r="C38" s="36">
        <v>35</v>
      </c>
      <c r="D38" s="22">
        <v>1214567</v>
      </c>
      <c r="E38" s="55">
        <v>636804</v>
      </c>
      <c r="U38" s="59">
        <v>293.60000000000036</v>
      </c>
      <c r="W38" s="60" t="s">
        <v>67</v>
      </c>
      <c r="AA38" s="56">
        <v>402514</v>
      </c>
      <c r="AH38" s="25"/>
    </row>
    <row r="39" spans="1:34" ht="28.5" customHeight="1">
      <c r="A39" s="20"/>
      <c r="B39" s="28" t="s">
        <v>68</v>
      </c>
      <c r="C39" s="17" t="s">
        <v>69</v>
      </c>
      <c r="D39" s="22"/>
      <c r="E39" s="22"/>
      <c r="W39" s="24">
        <f>E36-U37-U38</f>
        <v>-21543.599999999999</v>
      </c>
      <c r="AA39" s="62"/>
      <c r="AH39" s="25"/>
    </row>
    <row r="40" spans="1:34" ht="24" customHeight="1">
      <c r="A40" s="20"/>
      <c r="B40" s="21" t="s">
        <v>64</v>
      </c>
      <c r="C40" s="36">
        <v>36</v>
      </c>
      <c r="D40" s="18" t="s">
        <v>19</v>
      </c>
      <c r="E40" s="18" t="s">
        <v>19</v>
      </c>
      <c r="U40" s="63">
        <v>960991.25</v>
      </c>
      <c r="V40" s="64"/>
      <c r="W40" s="65" t="s">
        <v>70</v>
      </c>
      <c r="AA40" s="66" t="s">
        <v>19</v>
      </c>
      <c r="AH40" s="25"/>
    </row>
    <row r="41" spans="1:34" ht="28.5" customHeight="1">
      <c r="A41" s="20"/>
      <c r="B41" s="21" t="s">
        <v>71</v>
      </c>
      <c r="C41" s="47">
        <v>40</v>
      </c>
      <c r="D41" s="48">
        <f>D35+D38+D36+D39</f>
        <v>4309196</v>
      </c>
      <c r="E41" s="48">
        <f>E35+E38+E36+E39</f>
        <v>4973747</v>
      </c>
      <c r="U41" s="63">
        <v>437147.47000000003</v>
      </c>
      <c r="V41" s="64"/>
      <c r="W41" s="65" t="s">
        <v>72</v>
      </c>
      <c r="AA41" s="51">
        <f>AA35+AA38+AA36+AA39</f>
        <v>4911031</v>
      </c>
      <c r="AH41" s="25"/>
    </row>
    <row r="42" spans="1:34" ht="96" customHeight="1">
      <c r="A42" s="20">
        <v>5</v>
      </c>
      <c r="B42" s="26" t="s">
        <v>73</v>
      </c>
      <c r="C42" s="52">
        <v>41</v>
      </c>
      <c r="D42" s="22"/>
      <c r="E42" s="22"/>
      <c r="U42" s="63">
        <f>U41+U40</f>
        <v>1398138.72</v>
      </c>
      <c r="V42" s="64"/>
      <c r="W42" s="63">
        <f>U42-E38</f>
        <v>761334.72</v>
      </c>
      <c r="AA42" s="31"/>
      <c r="AH42" s="25"/>
    </row>
    <row r="43" spans="1:34" ht="28.5" customHeight="1">
      <c r="A43" s="20"/>
      <c r="B43" s="28" t="s">
        <v>74</v>
      </c>
      <c r="C43" s="37" t="s">
        <v>75</v>
      </c>
      <c r="D43" s="22"/>
      <c r="E43" s="22"/>
      <c r="AA43" s="31"/>
      <c r="AH43" s="25"/>
    </row>
    <row r="44" spans="1:34" ht="19.5" customHeight="1">
      <c r="A44" s="20">
        <v>6</v>
      </c>
      <c r="B44" s="21" t="s">
        <v>76</v>
      </c>
      <c r="C44" s="36">
        <v>42</v>
      </c>
      <c r="D44" s="22">
        <v>35957</v>
      </c>
      <c r="E44" s="22">
        <v>14317</v>
      </c>
      <c r="U44" s="3">
        <v>20446</v>
      </c>
      <c r="W44" s="3" t="s">
        <v>77</v>
      </c>
      <c r="AA44" s="23">
        <v>30805</v>
      </c>
      <c r="AH44" s="25"/>
    </row>
    <row r="45" spans="1:34" ht="30">
      <c r="A45" s="15">
        <v>7</v>
      </c>
      <c r="B45" s="21" t="s">
        <v>78</v>
      </c>
      <c r="C45" s="67">
        <v>45</v>
      </c>
      <c r="D45" s="33">
        <f>D21+D32+D33+D41+D42+D44+D43</f>
        <v>17616479</v>
      </c>
      <c r="E45" s="33">
        <f>E21+E32+E33+E41+E42+E44+E43</f>
        <v>20087663</v>
      </c>
      <c r="AA45" s="68">
        <f>AA21+AA32+AA33+AA41+AA42+AA44+AA43</f>
        <v>22047613</v>
      </c>
      <c r="AH45" s="25"/>
    </row>
    <row r="46" spans="1:34" ht="27.75" customHeight="1">
      <c r="A46" s="20">
        <v>8</v>
      </c>
      <c r="B46" s="21" t="s">
        <v>79</v>
      </c>
      <c r="C46" s="69">
        <v>46</v>
      </c>
      <c r="D46" s="70">
        <f>D19+D45</f>
        <v>25859543</v>
      </c>
      <c r="E46" s="70">
        <f>E19+E45</f>
        <v>28508558</v>
      </c>
      <c r="AA46" s="71">
        <f>AA19+AA45</f>
        <v>32636384</v>
      </c>
      <c r="AH46" s="25"/>
    </row>
    <row r="47" spans="1:34" ht="27.75" customHeight="1">
      <c r="A47" s="15" t="s">
        <v>80</v>
      </c>
      <c r="B47" s="21" t="s">
        <v>81</v>
      </c>
      <c r="C47" s="20">
        <v>50</v>
      </c>
      <c r="D47" s="18" t="s">
        <v>19</v>
      </c>
      <c r="E47" s="18" t="s">
        <v>19</v>
      </c>
      <c r="AA47" s="19" t="s">
        <v>19</v>
      </c>
      <c r="AH47" s="25"/>
    </row>
    <row r="48" spans="1:34" ht="30">
      <c r="A48" s="20"/>
      <c r="B48" s="21" t="s">
        <v>82</v>
      </c>
      <c r="C48" s="36">
        <v>51</v>
      </c>
      <c r="D48" s="18" t="s">
        <v>19</v>
      </c>
      <c r="E48" s="18" t="s">
        <v>19</v>
      </c>
      <c r="AA48" s="19" t="s">
        <v>19</v>
      </c>
      <c r="AH48" s="25"/>
    </row>
    <row r="49" spans="1:34" ht="54" customHeight="1">
      <c r="A49" s="20">
        <f>A48+1</f>
        <v>1</v>
      </c>
      <c r="B49" s="21" t="s">
        <v>83</v>
      </c>
      <c r="C49" s="36">
        <v>52</v>
      </c>
      <c r="D49" s="22"/>
      <c r="E49" s="22"/>
      <c r="AA49" s="23"/>
      <c r="AH49" s="25"/>
    </row>
    <row r="50" spans="1:34" ht="34.5" customHeight="1">
      <c r="A50" s="20"/>
      <c r="B50" s="28" t="s">
        <v>84</v>
      </c>
      <c r="C50" s="36">
        <v>53</v>
      </c>
      <c r="D50" s="22"/>
      <c r="E50" s="22"/>
      <c r="AA50" s="31"/>
      <c r="AH50" s="25"/>
    </row>
    <row r="51" spans="1:34" ht="54.75" customHeight="1">
      <c r="A51" s="20">
        <f>A49+1</f>
        <v>2</v>
      </c>
      <c r="B51" s="21" t="s">
        <v>85</v>
      </c>
      <c r="C51" s="36">
        <v>54</v>
      </c>
      <c r="D51" s="22"/>
      <c r="E51" s="22"/>
      <c r="AA51" s="31"/>
      <c r="AH51" s="25"/>
    </row>
    <row r="52" spans="1:34" s="74" customFormat="1" ht="21.75" customHeight="1">
      <c r="A52" s="72">
        <f>A51+1</f>
        <v>3</v>
      </c>
      <c r="B52" s="21" t="s">
        <v>86</v>
      </c>
      <c r="C52" s="73">
        <v>55</v>
      </c>
      <c r="D52" s="22">
        <v>7998260</v>
      </c>
      <c r="E52" s="22">
        <v>13199174</v>
      </c>
      <c r="AA52" s="75">
        <v>193185</v>
      </c>
      <c r="AH52" s="25"/>
    </row>
    <row r="53" spans="1:34" ht="22.5" customHeight="1">
      <c r="A53" s="15"/>
      <c r="B53" s="21" t="s">
        <v>87</v>
      </c>
      <c r="C53" s="47">
        <v>58</v>
      </c>
      <c r="D53" s="48">
        <f>D49+D51+D52</f>
        <v>7998260</v>
      </c>
      <c r="E53" s="48">
        <f>E49+E51+E52</f>
        <v>13199174</v>
      </c>
      <c r="AA53" s="51">
        <f>AA49+AA51+AA52</f>
        <v>193185</v>
      </c>
      <c r="AH53" s="25"/>
    </row>
    <row r="54" spans="1:34" ht="30">
      <c r="A54" s="20"/>
      <c r="B54" s="21" t="s">
        <v>88</v>
      </c>
      <c r="C54" s="52">
        <v>59</v>
      </c>
      <c r="D54" s="18" t="s">
        <v>19</v>
      </c>
      <c r="E54" s="18" t="s">
        <v>19</v>
      </c>
      <c r="AA54" s="19" t="s">
        <v>19</v>
      </c>
      <c r="AH54" s="25"/>
    </row>
    <row r="55" spans="1:34" ht="95.25" customHeight="1">
      <c r="A55" s="20">
        <v>1</v>
      </c>
      <c r="B55" s="26" t="s">
        <v>89</v>
      </c>
      <c r="C55" s="36">
        <v>60</v>
      </c>
      <c r="D55" s="22">
        <v>145423313</v>
      </c>
      <c r="E55" s="40">
        <v>155884157</v>
      </c>
      <c r="AA55" s="23">
        <v>127076381</v>
      </c>
      <c r="AH55" s="25"/>
    </row>
    <row r="56" spans="1:34" ht="40.5" customHeight="1">
      <c r="A56" s="20"/>
      <c r="B56" s="21" t="s">
        <v>90</v>
      </c>
      <c r="C56" s="36" t="s">
        <v>91</v>
      </c>
      <c r="D56" s="22">
        <v>142133978</v>
      </c>
      <c r="E56" s="22">
        <v>149920869</v>
      </c>
      <c r="AA56" s="42">
        <v>122436227</v>
      </c>
      <c r="AH56" s="25"/>
    </row>
    <row r="57" spans="1:34" ht="45" customHeight="1">
      <c r="A57" s="20"/>
      <c r="B57" s="28" t="s">
        <v>92</v>
      </c>
      <c r="C57" s="36">
        <v>61</v>
      </c>
      <c r="D57" s="22">
        <v>241862</v>
      </c>
      <c r="E57" s="22">
        <v>1722723</v>
      </c>
      <c r="AA57" s="23">
        <v>227518</v>
      </c>
      <c r="AH57" s="25"/>
    </row>
    <row r="58" spans="1:34" ht="27.75" customHeight="1">
      <c r="A58" s="76"/>
      <c r="B58" s="28" t="s">
        <v>93</v>
      </c>
      <c r="C58" s="43" t="s">
        <v>94</v>
      </c>
      <c r="D58" s="22"/>
      <c r="E58" s="22"/>
      <c r="AA58" s="77"/>
      <c r="AH58" s="25"/>
    </row>
    <row r="59" spans="1:34" ht="125.25" customHeight="1">
      <c r="A59" s="20">
        <v>2</v>
      </c>
      <c r="B59" s="26" t="s">
        <v>95</v>
      </c>
      <c r="C59" s="36">
        <v>62</v>
      </c>
      <c r="D59" s="22">
        <v>4148196</v>
      </c>
      <c r="E59" s="22">
        <v>5169729</v>
      </c>
      <c r="U59" s="24"/>
      <c r="AA59" s="23">
        <v>3814648</v>
      </c>
      <c r="AH59" s="25"/>
    </row>
    <row r="60" spans="1:34" ht="33.75" customHeight="1">
      <c r="A60" s="20"/>
      <c r="B60" s="28" t="s">
        <v>96</v>
      </c>
      <c r="C60" s="36">
        <v>63</v>
      </c>
      <c r="D60" s="78">
        <v>4148196</v>
      </c>
      <c r="E60" s="78">
        <v>4560149</v>
      </c>
      <c r="AA60" s="79">
        <v>3814648</v>
      </c>
      <c r="AH60" s="25"/>
    </row>
    <row r="61" spans="1:34" ht="79.5" customHeight="1">
      <c r="A61" s="20"/>
      <c r="B61" s="80" t="s">
        <v>97</v>
      </c>
      <c r="C61" s="43" t="s">
        <v>98</v>
      </c>
      <c r="D61" s="22">
        <v>2973477</v>
      </c>
      <c r="E61" s="22">
        <v>3626319</v>
      </c>
      <c r="AA61" s="23">
        <v>2802159</v>
      </c>
      <c r="AH61" s="25"/>
    </row>
    <row r="62" spans="1:34" ht="44.25" customHeight="1">
      <c r="A62" s="20"/>
      <c r="B62" s="28" t="s">
        <v>99</v>
      </c>
      <c r="C62" s="36">
        <v>64</v>
      </c>
      <c r="D62" s="22"/>
      <c r="E62" s="22">
        <v>609579</v>
      </c>
      <c r="AA62" s="23"/>
      <c r="AH62" s="25"/>
    </row>
    <row r="63" spans="1:34" ht="112.15" customHeight="1">
      <c r="A63" s="20">
        <v>3</v>
      </c>
      <c r="B63" s="26" t="s">
        <v>100</v>
      </c>
      <c r="C63" s="36">
        <v>65</v>
      </c>
      <c r="D63" s="22">
        <v>976428</v>
      </c>
      <c r="E63" s="22">
        <v>2131817</v>
      </c>
      <c r="AA63" s="23"/>
      <c r="AH63" s="25"/>
    </row>
    <row r="64" spans="1:34" ht="63.75" customHeight="1">
      <c r="A64" s="20"/>
      <c r="B64" s="28" t="s">
        <v>101</v>
      </c>
      <c r="C64" s="36">
        <v>66</v>
      </c>
      <c r="D64" s="22">
        <v>976428</v>
      </c>
      <c r="E64" s="22">
        <v>1806654</v>
      </c>
      <c r="AA64" s="23"/>
      <c r="AH64" s="25"/>
    </row>
    <row r="65" spans="1:34" ht="48" customHeight="1">
      <c r="A65" s="20">
        <v>4</v>
      </c>
      <c r="B65" s="21" t="s">
        <v>102</v>
      </c>
      <c r="C65" s="36">
        <v>70</v>
      </c>
      <c r="D65" s="22"/>
      <c r="E65" s="22"/>
      <c r="G65" s="81">
        <f>E65-E31</f>
        <v>0</v>
      </c>
      <c r="AA65" s="31"/>
      <c r="AH65" s="25"/>
    </row>
    <row r="66" spans="1:34" ht="54" customHeight="1">
      <c r="A66" s="20">
        <f>A65+1</f>
        <v>5</v>
      </c>
      <c r="B66" s="21" t="s">
        <v>103</v>
      </c>
      <c r="C66" s="36">
        <v>71</v>
      </c>
      <c r="D66" s="22"/>
      <c r="E66" s="22"/>
      <c r="AA66" s="31"/>
      <c r="AH66" s="25"/>
    </row>
    <row r="67" spans="1:34" ht="56.25" customHeight="1">
      <c r="A67" s="20">
        <f>A66+1</f>
        <v>6</v>
      </c>
      <c r="B67" s="21" t="s">
        <v>104</v>
      </c>
      <c r="C67" s="36">
        <v>72</v>
      </c>
      <c r="D67" s="22">
        <v>6012015</v>
      </c>
      <c r="E67" s="22">
        <v>6245208</v>
      </c>
      <c r="AA67" s="23">
        <v>5649718</v>
      </c>
      <c r="AH67" s="25"/>
    </row>
    <row r="68" spans="1:34" ht="42" customHeight="1">
      <c r="A68" s="20">
        <f>A67+1</f>
        <v>7</v>
      </c>
      <c r="B68" s="21" t="s">
        <v>105</v>
      </c>
      <c r="C68" s="36">
        <v>73</v>
      </c>
      <c r="D68" s="22"/>
      <c r="E68" s="22"/>
      <c r="AA68" s="23"/>
      <c r="AH68" s="25"/>
    </row>
    <row r="69" spans="1:34">
      <c r="A69" s="20"/>
      <c r="B69" s="21" t="s">
        <v>106</v>
      </c>
      <c r="C69" s="43" t="s">
        <v>107</v>
      </c>
      <c r="D69" s="18" t="s">
        <v>19</v>
      </c>
      <c r="E69" s="18" t="s">
        <v>19</v>
      </c>
      <c r="AA69" s="61" t="s">
        <v>19</v>
      </c>
      <c r="AH69" s="25"/>
    </row>
    <row r="70" spans="1:34" ht="20.25" customHeight="1">
      <c r="A70" s="20">
        <f>A68+1</f>
        <v>8</v>
      </c>
      <c r="B70" s="21" t="s">
        <v>108</v>
      </c>
      <c r="C70" s="36">
        <v>74</v>
      </c>
      <c r="D70" s="22"/>
      <c r="E70" s="22"/>
      <c r="AA70" s="23"/>
      <c r="AH70" s="25"/>
    </row>
    <row r="71" spans="1:34" ht="43.5" customHeight="1">
      <c r="A71" s="20">
        <f>A70+1</f>
        <v>9</v>
      </c>
      <c r="B71" s="82" t="s">
        <v>109</v>
      </c>
      <c r="C71" s="36">
        <v>75</v>
      </c>
      <c r="D71" s="22">
        <v>432054</v>
      </c>
      <c r="E71" s="22"/>
      <c r="AA71" s="83"/>
      <c r="AH71" s="25"/>
    </row>
    <row r="72" spans="1:34" ht="34.5" customHeight="1">
      <c r="A72" s="15">
        <v>10</v>
      </c>
      <c r="B72" s="21" t="s">
        <v>110</v>
      </c>
      <c r="C72" s="47">
        <v>78</v>
      </c>
      <c r="D72" s="48">
        <f>D55+D59+D63+D65+D66+D67+D68+D70+D71</f>
        <v>156992006</v>
      </c>
      <c r="E72" s="48">
        <f>E55+E59+E63+E65+E66+E67+E68+E70+E71</f>
        <v>169430911</v>
      </c>
      <c r="AA72" s="51">
        <f>AA55+AA59+AA63+AA65+AA66+AA67+AA68+AA70+AA71</f>
        <v>136540747</v>
      </c>
      <c r="AH72" s="25"/>
    </row>
    <row r="73" spans="1:34" ht="18" customHeight="1">
      <c r="A73" s="15">
        <v>11</v>
      </c>
      <c r="B73" s="21" t="s">
        <v>111</v>
      </c>
      <c r="C73" s="69">
        <v>79</v>
      </c>
      <c r="D73" s="70">
        <f>D53+D72</f>
        <v>164990266</v>
      </c>
      <c r="E73" s="70">
        <f>E53+E72</f>
        <v>182630085</v>
      </c>
      <c r="AA73" s="71">
        <f>AA53+AA72</f>
        <v>136733932</v>
      </c>
      <c r="AH73" s="25"/>
    </row>
    <row r="74" spans="1:34" ht="33" customHeight="1">
      <c r="A74" s="20">
        <v>12</v>
      </c>
      <c r="B74" s="21" t="s">
        <v>112</v>
      </c>
      <c r="C74" s="84">
        <v>80</v>
      </c>
      <c r="D74" s="85">
        <f>D46-D73</f>
        <v>-139130723</v>
      </c>
      <c r="E74" s="85">
        <f>E46-E73</f>
        <v>-154121527</v>
      </c>
      <c r="AA74" s="86">
        <f>AA46-AA73</f>
        <v>-104097548</v>
      </c>
      <c r="AH74" s="25"/>
    </row>
    <row r="75" spans="1:34" ht="22.5" customHeight="1">
      <c r="A75" s="15" t="s">
        <v>113</v>
      </c>
      <c r="B75" s="21" t="s">
        <v>114</v>
      </c>
      <c r="C75" s="36">
        <v>83</v>
      </c>
      <c r="D75" s="18" t="s">
        <v>19</v>
      </c>
      <c r="E75" s="18" t="s">
        <v>19</v>
      </c>
      <c r="AA75" s="19" t="s">
        <v>19</v>
      </c>
      <c r="AH75" s="25"/>
    </row>
    <row r="76" spans="1:34" ht="42.75" customHeight="1">
      <c r="A76" s="20">
        <v>1</v>
      </c>
      <c r="B76" s="87" t="s">
        <v>115</v>
      </c>
      <c r="C76" s="36">
        <v>84</v>
      </c>
      <c r="D76" s="22"/>
      <c r="E76" s="22"/>
      <c r="AA76" s="31"/>
      <c r="AH76" s="25"/>
    </row>
    <row r="77" spans="1:34" ht="21" customHeight="1">
      <c r="A77" s="20">
        <f>A76+1</f>
        <v>2</v>
      </c>
      <c r="B77" s="21" t="s">
        <v>116</v>
      </c>
      <c r="C77" s="36">
        <v>85</v>
      </c>
      <c r="D77" s="22">
        <v>14790229</v>
      </c>
      <c r="E77" s="22">
        <v>1388268</v>
      </c>
      <c r="AA77" s="23">
        <v>17164326</v>
      </c>
      <c r="AH77" s="25"/>
    </row>
    <row r="78" spans="1:34" ht="23.25" customHeight="1">
      <c r="A78" s="20">
        <f>A77+1</f>
        <v>3</v>
      </c>
      <c r="B78" s="21" t="s">
        <v>117</v>
      </c>
      <c r="C78" s="36">
        <v>86</v>
      </c>
      <c r="D78" s="22"/>
      <c r="E78" s="22"/>
      <c r="AA78" s="23"/>
      <c r="AH78" s="25"/>
    </row>
    <row r="79" spans="1:34" ht="25.5" customHeight="1">
      <c r="A79" s="20">
        <f>A78+1</f>
        <v>4</v>
      </c>
      <c r="B79" s="21" t="s">
        <v>118</v>
      </c>
      <c r="C79" s="36">
        <v>87</v>
      </c>
      <c r="D79" s="22"/>
      <c r="E79" s="22"/>
      <c r="AA79" s="23"/>
      <c r="AH79" s="25"/>
    </row>
    <row r="80" spans="1:34" ht="24.75" customHeight="1">
      <c r="A80" s="20">
        <f>A79+1</f>
        <v>5</v>
      </c>
      <c r="B80" s="21" t="s">
        <v>119</v>
      </c>
      <c r="C80" s="36">
        <v>88</v>
      </c>
      <c r="D80" s="22">
        <v>153920952</v>
      </c>
      <c r="E80" s="22">
        <v>155509795</v>
      </c>
      <c r="U80" s="25">
        <v>0</v>
      </c>
      <c r="V80" s="25">
        <f>E80-U80</f>
        <v>155509795</v>
      </c>
      <c r="AA80" s="23">
        <v>121261874</v>
      </c>
      <c r="AH80" s="25"/>
    </row>
    <row r="81" spans="1:27" ht="18.75" customHeight="1">
      <c r="A81" s="15"/>
      <c r="B81" s="21" t="s">
        <v>120</v>
      </c>
      <c r="C81" s="84">
        <v>90</v>
      </c>
      <c r="D81" s="85">
        <f>D76+D77-D78+D79-D80</f>
        <v>-139130723</v>
      </c>
      <c r="E81" s="85">
        <f>E76+E77-E78+E79-E80</f>
        <v>-154121527</v>
      </c>
      <c r="AA81" s="86">
        <f>AA76+AA77-AA78+AA79-AA80</f>
        <v>-104097548</v>
      </c>
    </row>
    <row r="82" spans="1:27">
      <c r="A82" s="88"/>
      <c r="B82" s="89"/>
      <c r="C82" s="90"/>
      <c r="D82" s="91">
        <f>D74-D81</f>
        <v>0</v>
      </c>
      <c r="E82" s="91">
        <f>E74-E81</f>
        <v>0</v>
      </c>
      <c r="AA82" s="92">
        <f>AA74-AA81</f>
        <v>0</v>
      </c>
    </row>
    <row r="83" spans="1:27">
      <c r="A83" s="88"/>
      <c r="B83" s="93"/>
      <c r="C83" s="90"/>
      <c r="D83" s="94"/>
      <c r="E83" s="94"/>
      <c r="AA83" s="92"/>
    </row>
    <row r="84" spans="1:27" ht="23.25" customHeight="1">
      <c r="A84" s="88"/>
      <c r="B84" s="95"/>
      <c r="C84" s="90"/>
      <c r="D84" s="94"/>
      <c r="E84" s="108"/>
      <c r="F84" s="108"/>
      <c r="G84" s="108"/>
      <c r="AA84" s="96"/>
    </row>
    <row r="85" spans="1:27" ht="15">
      <c r="A85" s="88"/>
      <c r="B85" s="93"/>
      <c r="C85" s="97"/>
      <c r="D85" s="109"/>
      <c r="E85" s="109"/>
    </row>
    <row r="86" spans="1:27" ht="15.75">
      <c r="A86" s="88"/>
      <c r="B86" s="93"/>
      <c r="C86" s="98"/>
      <c r="D86" s="110"/>
      <c r="E86" s="110"/>
    </row>
    <row r="87" spans="1:27" ht="26.25" customHeight="1">
      <c r="A87" s="88"/>
      <c r="B87" s="99"/>
      <c r="C87" s="98"/>
      <c r="D87" s="98"/>
      <c r="E87" s="98"/>
      <c r="AA87" s="100"/>
    </row>
    <row r="88" spans="1:27" ht="26.25" customHeight="1">
      <c r="A88" s="88"/>
      <c r="B88" s="99"/>
      <c r="C88" s="98"/>
      <c r="D88" s="98"/>
      <c r="E88" s="98"/>
      <c r="AA88" s="100"/>
    </row>
    <row r="89" spans="1:27" ht="15.75">
      <c r="A89" s="88"/>
      <c r="B89" s="99"/>
      <c r="C89" s="101"/>
      <c r="D89" s="98"/>
      <c r="E89" s="98"/>
      <c r="AA89" s="102"/>
    </row>
    <row r="90" spans="1:27" ht="15.75">
      <c r="A90" s="88"/>
      <c r="B90" s="89"/>
      <c r="C90" s="103"/>
      <c r="D90" s="98"/>
      <c r="E90" s="98"/>
      <c r="AA90" s="102"/>
    </row>
    <row r="91" spans="1:27" ht="15">
      <c r="A91" s="88"/>
      <c r="B91" s="89"/>
      <c r="C91" s="103"/>
      <c r="D91" s="5"/>
      <c r="E91" s="5"/>
      <c r="AA91" s="102"/>
    </row>
    <row r="92" spans="1:27" ht="15">
      <c r="A92" s="88"/>
      <c r="B92" s="89"/>
      <c r="C92" s="103"/>
      <c r="D92" s="5"/>
      <c r="E92" s="5"/>
      <c r="AA92" s="102"/>
    </row>
    <row r="93" spans="1:27" ht="15">
      <c r="A93" s="88"/>
      <c r="B93" s="89"/>
      <c r="C93" s="97"/>
      <c r="D93" s="5"/>
      <c r="E93" s="5"/>
      <c r="AA93" s="92"/>
    </row>
    <row r="94" spans="1:27" ht="15">
      <c r="A94" s="88"/>
      <c r="B94" s="89"/>
      <c r="C94" s="97"/>
      <c r="D94" s="104"/>
      <c r="E94" s="104"/>
      <c r="AA94" s="102"/>
    </row>
    <row r="95" spans="1:27" ht="15">
      <c r="A95" s="88"/>
      <c r="B95" s="89"/>
      <c r="C95" s="97"/>
      <c r="D95" s="5"/>
      <c r="E95" s="5"/>
      <c r="AA95" s="102"/>
    </row>
    <row r="96" spans="1:27" ht="15">
      <c r="A96" s="88"/>
      <c r="B96" s="89"/>
      <c r="C96" s="97"/>
      <c r="D96" s="5"/>
      <c r="E96" s="5"/>
      <c r="AA96" s="92"/>
    </row>
    <row r="97" spans="1:27" ht="15">
      <c r="A97" s="88"/>
      <c r="B97" s="89"/>
      <c r="C97" s="97"/>
      <c r="D97" s="92"/>
      <c r="E97" s="92"/>
      <c r="AA97" s="92"/>
    </row>
    <row r="98" spans="1:27" ht="15">
      <c r="A98" s="88"/>
      <c r="B98" s="89"/>
      <c r="C98" s="97"/>
      <c r="D98" s="92"/>
      <c r="E98" s="92"/>
      <c r="AA98" s="92"/>
    </row>
    <row r="99" spans="1:27" ht="15">
      <c r="A99" s="88"/>
      <c r="B99" s="89"/>
      <c r="C99" s="97"/>
      <c r="D99" s="5"/>
      <c r="E99" s="5"/>
      <c r="AA99" s="92"/>
    </row>
    <row r="100" spans="1:27" ht="15">
      <c r="A100" s="88"/>
      <c r="B100" s="89"/>
      <c r="C100" s="97"/>
      <c r="D100" s="5"/>
      <c r="E100" s="5"/>
      <c r="AA100" s="92"/>
    </row>
    <row r="101" spans="1:27">
      <c r="A101" s="88"/>
      <c r="C101" s="90"/>
      <c r="AA101" s="92"/>
    </row>
    <row r="102" spans="1:27">
      <c r="A102" s="88"/>
      <c r="B102" s="89"/>
      <c r="C102" s="90"/>
      <c r="AA102" s="92"/>
    </row>
    <row r="103" spans="1:27">
      <c r="A103" s="88"/>
      <c r="B103" s="89"/>
      <c r="C103" s="90"/>
      <c r="AA103" s="92"/>
    </row>
    <row r="104" spans="1:27">
      <c r="A104" s="88"/>
      <c r="B104" s="89"/>
      <c r="C104" s="90"/>
      <c r="D104" s="105"/>
      <c r="E104" s="105"/>
      <c r="AA104" s="92"/>
    </row>
    <row r="105" spans="1:27">
      <c r="A105" s="88"/>
      <c r="B105" s="89"/>
      <c r="C105" s="90"/>
      <c r="D105" s="105"/>
      <c r="E105" s="105"/>
      <c r="AA105" s="92"/>
    </row>
    <row r="106" spans="1:27">
      <c r="A106" s="88"/>
      <c r="B106" s="89"/>
      <c r="C106" s="90"/>
      <c r="D106" s="105"/>
      <c r="E106" s="105"/>
      <c r="AA106" s="92"/>
    </row>
    <row r="107" spans="1:27">
      <c r="A107" s="88"/>
      <c r="B107" s="89"/>
      <c r="C107" s="90"/>
      <c r="D107" s="105"/>
      <c r="E107" s="105"/>
      <c r="AA107" s="92"/>
    </row>
    <row r="108" spans="1:27">
      <c r="A108" s="88"/>
      <c r="B108" s="89"/>
      <c r="C108" s="90"/>
      <c r="D108" s="105"/>
      <c r="E108" s="105"/>
      <c r="AA108" s="92"/>
    </row>
    <row r="109" spans="1:27">
      <c r="A109" s="88"/>
      <c r="B109" s="89"/>
      <c r="C109" s="90"/>
      <c r="D109" s="105"/>
      <c r="E109" s="105"/>
      <c r="AA109" s="92"/>
    </row>
    <row r="110" spans="1:27">
      <c r="A110" s="88"/>
      <c r="B110" s="89"/>
      <c r="C110" s="90"/>
      <c r="D110" s="105"/>
      <c r="E110" s="105"/>
      <c r="AA110" s="92"/>
    </row>
    <row r="111" spans="1:27">
      <c r="A111" s="88"/>
      <c r="B111" s="89"/>
      <c r="C111" s="90"/>
      <c r="D111" s="105"/>
      <c r="E111" s="105"/>
      <c r="AA111" s="92"/>
    </row>
    <row r="112" spans="1:27">
      <c r="A112" s="88"/>
      <c r="B112" s="89"/>
      <c r="C112" s="90"/>
      <c r="D112" s="105"/>
      <c r="E112" s="105"/>
      <c r="AA112" s="92"/>
    </row>
    <row r="113" spans="1:27">
      <c r="A113" s="88"/>
      <c r="B113" s="89"/>
      <c r="C113" s="90"/>
      <c r="D113" s="105"/>
      <c r="E113" s="105"/>
      <c r="AA113" s="92"/>
    </row>
    <row r="114" spans="1:27">
      <c r="A114" s="88"/>
      <c r="B114" s="89"/>
      <c r="C114" s="90"/>
      <c r="D114" s="105"/>
      <c r="E114" s="105"/>
      <c r="AA114" s="92"/>
    </row>
    <row r="115" spans="1:27">
      <c r="A115" s="88"/>
      <c r="B115" s="89"/>
      <c r="C115" s="90"/>
      <c r="D115" s="105"/>
      <c r="E115" s="105"/>
      <c r="AA115" s="92"/>
    </row>
    <row r="116" spans="1:27">
      <c r="A116" s="88"/>
      <c r="B116" s="89"/>
      <c r="C116" s="90"/>
      <c r="D116" s="105"/>
      <c r="E116" s="105"/>
      <c r="AA116" s="92"/>
    </row>
    <row r="117" spans="1:27">
      <c r="A117" s="88"/>
      <c r="B117" s="89"/>
      <c r="C117" s="90"/>
      <c r="D117" s="105"/>
      <c r="E117" s="105"/>
      <c r="AA117" s="92"/>
    </row>
    <row r="118" spans="1:27">
      <c r="A118" s="88"/>
      <c r="B118" s="89"/>
      <c r="C118" s="90"/>
      <c r="D118" s="105"/>
      <c r="E118" s="105"/>
      <c r="AA118" s="92"/>
    </row>
    <row r="119" spans="1:27">
      <c r="A119" s="88"/>
      <c r="B119" s="89"/>
      <c r="C119" s="90"/>
      <c r="D119" s="105"/>
      <c r="E119" s="105"/>
      <c r="AA119" s="92"/>
    </row>
    <row r="120" spans="1:27">
      <c r="A120" s="88"/>
      <c r="B120" s="89"/>
      <c r="C120" s="90"/>
      <c r="D120" s="105"/>
      <c r="E120" s="105"/>
      <c r="AA120" s="92"/>
    </row>
    <row r="121" spans="1:27">
      <c r="A121" s="88"/>
      <c r="B121" s="89"/>
      <c r="C121" s="90"/>
      <c r="D121" s="105"/>
      <c r="E121" s="105"/>
      <c r="AA121" s="92"/>
    </row>
    <row r="122" spans="1:27">
      <c r="A122" s="88"/>
      <c r="B122" s="89"/>
      <c r="C122" s="90"/>
      <c r="D122" s="105"/>
      <c r="E122" s="105"/>
      <c r="AA122" s="92"/>
    </row>
    <row r="123" spans="1:27">
      <c r="A123" s="88"/>
      <c r="B123" s="89"/>
      <c r="C123" s="90"/>
      <c r="D123" s="105"/>
      <c r="E123" s="105"/>
      <c r="AA123" s="92"/>
    </row>
    <row r="124" spans="1:27">
      <c r="A124" s="88"/>
      <c r="B124" s="89"/>
      <c r="C124" s="90"/>
      <c r="D124" s="105"/>
      <c r="E124" s="105"/>
      <c r="AA124" s="92"/>
    </row>
    <row r="125" spans="1:27">
      <c r="A125" s="88"/>
      <c r="B125" s="89"/>
      <c r="C125" s="90"/>
      <c r="D125" s="105"/>
      <c r="E125" s="105"/>
      <c r="AA125" s="92"/>
    </row>
    <row r="126" spans="1:27">
      <c r="A126" s="88"/>
      <c r="B126" s="89"/>
      <c r="C126" s="90"/>
      <c r="D126" s="105"/>
      <c r="E126" s="105"/>
      <c r="AA126" s="92"/>
    </row>
    <row r="127" spans="1:27">
      <c r="A127" s="88"/>
      <c r="B127" s="89"/>
      <c r="C127" s="90"/>
      <c r="D127" s="105"/>
      <c r="E127" s="105"/>
      <c r="AA127" s="92"/>
    </row>
    <row r="128" spans="1:27">
      <c r="A128" s="88"/>
      <c r="B128" s="89"/>
      <c r="C128" s="90"/>
      <c r="D128" s="105"/>
      <c r="E128" s="105"/>
      <c r="AA128" s="92"/>
    </row>
    <row r="129" spans="1:27">
      <c r="A129" s="88"/>
      <c r="B129" s="89"/>
      <c r="C129" s="90"/>
      <c r="D129" s="105"/>
      <c r="E129" s="105"/>
      <c r="AA129" s="92"/>
    </row>
    <row r="130" spans="1:27">
      <c r="A130" s="88"/>
      <c r="B130" s="89"/>
      <c r="C130" s="90"/>
      <c r="D130" s="105"/>
      <c r="E130" s="105"/>
      <c r="AA130" s="92"/>
    </row>
    <row r="131" spans="1:27">
      <c r="A131" s="88"/>
      <c r="B131" s="89"/>
      <c r="C131" s="90"/>
      <c r="D131" s="105"/>
      <c r="E131" s="105"/>
      <c r="AA131" s="92"/>
    </row>
    <row r="132" spans="1:27">
      <c r="A132" s="88"/>
      <c r="B132" s="89"/>
      <c r="C132" s="90"/>
      <c r="D132" s="105"/>
      <c r="E132" s="105"/>
      <c r="AA132" s="92"/>
    </row>
    <row r="133" spans="1:27">
      <c r="A133" s="88"/>
      <c r="B133" s="89"/>
      <c r="C133" s="90"/>
      <c r="D133" s="105"/>
      <c r="E133" s="105"/>
      <c r="AA133" s="92"/>
    </row>
    <row r="134" spans="1:27">
      <c r="A134" s="88"/>
      <c r="B134" s="89"/>
      <c r="C134" s="90"/>
      <c r="D134" s="105"/>
      <c r="E134" s="105"/>
      <c r="AA134" s="92"/>
    </row>
    <row r="135" spans="1:27">
      <c r="A135" s="88"/>
      <c r="B135" s="89"/>
      <c r="C135" s="90"/>
      <c r="D135" s="105"/>
      <c r="E135" s="105"/>
      <c r="AA135" s="92"/>
    </row>
    <row r="136" spans="1:27">
      <c r="A136" s="88"/>
      <c r="B136" s="89"/>
      <c r="C136" s="90"/>
      <c r="D136" s="105"/>
      <c r="E136" s="105"/>
      <c r="AA136" s="92"/>
    </row>
    <row r="137" spans="1:27">
      <c r="A137" s="88"/>
      <c r="B137" s="89"/>
      <c r="C137" s="90"/>
      <c r="D137" s="105"/>
      <c r="E137" s="105"/>
      <c r="AA137" s="92"/>
    </row>
    <row r="138" spans="1:27">
      <c r="A138" s="88"/>
      <c r="B138" s="89"/>
      <c r="C138" s="90"/>
      <c r="D138" s="105"/>
      <c r="E138" s="105"/>
      <c r="AA138" s="92"/>
    </row>
    <row r="139" spans="1:27">
      <c r="A139" s="88"/>
      <c r="B139" s="89"/>
      <c r="C139" s="90"/>
      <c r="D139" s="105"/>
      <c r="E139" s="105"/>
      <c r="AA139" s="92"/>
    </row>
    <row r="140" spans="1:27">
      <c r="A140" s="88"/>
      <c r="B140" s="89"/>
      <c r="C140" s="90"/>
      <c r="D140" s="105"/>
      <c r="E140" s="105"/>
      <c r="AA140" s="92"/>
    </row>
    <row r="141" spans="1:27">
      <c r="A141" s="88"/>
      <c r="B141" s="89"/>
      <c r="C141" s="90"/>
      <c r="D141" s="105"/>
      <c r="E141" s="105"/>
      <c r="AA141" s="92"/>
    </row>
    <row r="142" spans="1:27">
      <c r="A142" s="88"/>
      <c r="B142" s="89"/>
      <c r="C142" s="90"/>
      <c r="D142" s="105"/>
      <c r="E142" s="105"/>
      <c r="AA142" s="92"/>
    </row>
    <row r="143" spans="1:27">
      <c r="A143" s="88"/>
      <c r="B143" s="89"/>
      <c r="C143" s="90"/>
      <c r="D143" s="105"/>
      <c r="E143" s="105"/>
      <c r="AA143" s="92"/>
    </row>
    <row r="144" spans="1:27">
      <c r="A144" s="88"/>
      <c r="B144" s="89"/>
      <c r="C144" s="90"/>
      <c r="D144" s="105"/>
      <c r="E144" s="105"/>
      <c r="AA144" s="92"/>
    </row>
    <row r="145" spans="1:27">
      <c r="A145" s="88"/>
      <c r="B145" s="89"/>
      <c r="C145" s="90"/>
      <c r="D145" s="105"/>
      <c r="E145" s="105"/>
      <c r="AA145" s="92"/>
    </row>
    <row r="146" spans="1:27">
      <c r="A146" s="88"/>
      <c r="B146" s="89"/>
      <c r="C146" s="90"/>
      <c r="D146" s="105"/>
      <c r="E146" s="105"/>
      <c r="AA146" s="92"/>
    </row>
    <row r="147" spans="1:27">
      <c r="A147" s="88"/>
      <c r="B147" s="89"/>
      <c r="C147" s="90"/>
      <c r="D147" s="105"/>
      <c r="E147" s="105"/>
      <c r="AA147" s="92"/>
    </row>
    <row r="148" spans="1:27">
      <c r="A148" s="88"/>
      <c r="B148" s="89"/>
      <c r="C148" s="90"/>
      <c r="D148" s="105"/>
      <c r="E148" s="105"/>
      <c r="AA148" s="92"/>
    </row>
    <row r="149" spans="1:27">
      <c r="A149" s="88"/>
      <c r="B149" s="89"/>
      <c r="C149" s="90"/>
      <c r="D149" s="105"/>
      <c r="E149" s="105"/>
      <c r="AA149" s="92"/>
    </row>
    <row r="150" spans="1:27">
      <c r="A150" s="88"/>
      <c r="B150" s="89"/>
      <c r="C150" s="90"/>
      <c r="D150" s="105"/>
      <c r="E150" s="105"/>
      <c r="AA150" s="92"/>
    </row>
    <row r="151" spans="1:27">
      <c r="A151" s="88"/>
      <c r="B151" s="89"/>
      <c r="C151" s="90"/>
      <c r="D151" s="105"/>
      <c r="E151" s="105"/>
      <c r="AA151" s="92"/>
    </row>
    <row r="152" spans="1:27">
      <c r="A152" s="88"/>
      <c r="B152" s="89"/>
      <c r="C152" s="90"/>
      <c r="D152" s="105"/>
      <c r="E152" s="105"/>
      <c r="AA152" s="92"/>
    </row>
    <row r="153" spans="1:27">
      <c r="A153" s="88"/>
      <c r="B153" s="89"/>
      <c r="C153" s="90"/>
      <c r="D153" s="105"/>
      <c r="E153" s="105"/>
      <c r="AA153" s="92"/>
    </row>
    <row r="154" spans="1:27">
      <c r="A154" s="88"/>
      <c r="B154" s="89"/>
      <c r="C154" s="90"/>
      <c r="D154" s="105"/>
      <c r="E154" s="105"/>
      <c r="AA154" s="92"/>
    </row>
    <row r="155" spans="1:27">
      <c r="A155" s="88"/>
      <c r="B155" s="89"/>
      <c r="C155" s="90"/>
      <c r="D155" s="105"/>
      <c r="E155" s="105"/>
      <c r="AA155" s="92"/>
    </row>
    <row r="156" spans="1:27">
      <c r="A156" s="88"/>
      <c r="B156" s="89"/>
      <c r="C156" s="90"/>
      <c r="D156" s="105"/>
      <c r="E156" s="105"/>
      <c r="AA156" s="92"/>
    </row>
    <row r="157" spans="1:27">
      <c r="A157" s="88"/>
      <c r="B157" s="89"/>
      <c r="C157" s="90"/>
      <c r="D157" s="105"/>
      <c r="E157" s="105"/>
      <c r="AA157" s="92"/>
    </row>
    <row r="158" spans="1:27">
      <c r="A158" s="88"/>
      <c r="B158" s="89"/>
      <c r="C158" s="90"/>
      <c r="D158" s="105"/>
      <c r="E158" s="105"/>
      <c r="AA158" s="92"/>
    </row>
    <row r="159" spans="1:27">
      <c r="A159" s="88"/>
      <c r="B159" s="89"/>
      <c r="C159" s="90"/>
      <c r="D159" s="105"/>
      <c r="E159" s="105"/>
      <c r="AA159" s="92"/>
    </row>
    <row r="160" spans="1:27">
      <c r="A160" s="88"/>
      <c r="B160" s="89"/>
      <c r="C160" s="90"/>
      <c r="D160" s="105"/>
      <c r="E160" s="105"/>
      <c r="AA160" s="92"/>
    </row>
    <row r="161" spans="1:27">
      <c r="A161" s="88"/>
      <c r="B161" s="89"/>
      <c r="C161" s="90"/>
      <c r="D161" s="105"/>
      <c r="E161" s="105"/>
      <c r="AA161" s="92"/>
    </row>
    <row r="162" spans="1:27">
      <c r="A162" s="88"/>
      <c r="B162" s="89"/>
      <c r="C162" s="90"/>
      <c r="D162" s="105"/>
      <c r="E162" s="105"/>
      <c r="AA162" s="92"/>
    </row>
    <row r="163" spans="1:27">
      <c r="A163" s="88"/>
      <c r="B163" s="89"/>
      <c r="C163" s="90"/>
      <c r="D163" s="105"/>
      <c r="E163" s="105"/>
      <c r="AA163" s="92"/>
    </row>
    <row r="164" spans="1:27">
      <c r="A164" s="88"/>
      <c r="B164" s="89"/>
      <c r="C164" s="90"/>
      <c r="D164" s="105"/>
      <c r="E164" s="105"/>
      <c r="AA164" s="92"/>
    </row>
    <row r="165" spans="1:27">
      <c r="A165" s="88"/>
      <c r="B165" s="89"/>
      <c r="C165" s="90"/>
      <c r="D165" s="105"/>
      <c r="E165" s="105"/>
      <c r="AA165" s="92"/>
    </row>
    <row r="166" spans="1:27">
      <c r="A166" s="88"/>
      <c r="B166" s="89"/>
      <c r="C166" s="90"/>
      <c r="D166" s="105"/>
      <c r="E166" s="105"/>
      <c r="AA166" s="92"/>
    </row>
    <row r="167" spans="1:27">
      <c r="A167" s="88"/>
      <c r="B167" s="89"/>
      <c r="C167" s="90"/>
      <c r="D167" s="105"/>
      <c r="E167" s="105"/>
      <c r="AA167" s="92"/>
    </row>
    <row r="168" spans="1:27">
      <c r="A168" s="88"/>
      <c r="B168" s="89"/>
      <c r="C168" s="90"/>
      <c r="D168" s="105"/>
      <c r="E168" s="105"/>
      <c r="AA168" s="92"/>
    </row>
    <row r="169" spans="1:27">
      <c r="A169" s="88"/>
      <c r="B169" s="89"/>
      <c r="C169" s="90"/>
      <c r="D169" s="105"/>
      <c r="E169" s="105"/>
      <c r="AA169" s="92"/>
    </row>
    <row r="170" spans="1:27">
      <c r="A170" s="88"/>
      <c r="B170" s="89"/>
      <c r="C170" s="90"/>
      <c r="D170" s="105"/>
      <c r="E170" s="105"/>
      <c r="AA170" s="92"/>
    </row>
    <row r="171" spans="1:27">
      <c r="A171" s="88"/>
      <c r="B171" s="89"/>
      <c r="C171" s="90"/>
      <c r="D171" s="105"/>
      <c r="E171" s="105"/>
      <c r="AA171" s="92"/>
    </row>
    <row r="172" spans="1:27">
      <c r="A172" s="88"/>
      <c r="B172" s="89"/>
      <c r="C172" s="90"/>
      <c r="D172" s="105"/>
      <c r="E172" s="105"/>
      <c r="AA172" s="92"/>
    </row>
    <row r="173" spans="1:27">
      <c r="A173" s="88"/>
      <c r="B173" s="89"/>
      <c r="C173" s="90"/>
      <c r="D173" s="105"/>
      <c r="E173" s="105"/>
      <c r="AA173" s="92"/>
    </row>
    <row r="174" spans="1:27">
      <c r="A174" s="88"/>
      <c r="B174" s="89"/>
      <c r="C174" s="90"/>
      <c r="D174" s="105"/>
      <c r="E174" s="105"/>
      <c r="AA174" s="92"/>
    </row>
    <row r="175" spans="1:27">
      <c r="A175" s="88"/>
      <c r="B175" s="89"/>
      <c r="C175" s="90"/>
      <c r="D175" s="105"/>
      <c r="E175" s="105"/>
      <c r="AA175" s="92"/>
    </row>
    <row r="176" spans="1:27">
      <c r="A176" s="88"/>
      <c r="B176" s="89"/>
      <c r="C176" s="90"/>
      <c r="D176" s="105"/>
      <c r="E176" s="105"/>
      <c r="AA176" s="92"/>
    </row>
    <row r="177" spans="1:27">
      <c r="A177" s="88"/>
      <c r="B177" s="89"/>
      <c r="C177" s="90"/>
      <c r="D177" s="105"/>
      <c r="E177" s="105"/>
      <c r="AA177" s="92"/>
    </row>
    <row r="178" spans="1:27">
      <c r="A178" s="88"/>
      <c r="B178" s="89"/>
      <c r="C178" s="90"/>
      <c r="D178" s="105"/>
      <c r="E178" s="105"/>
      <c r="AA178" s="92"/>
    </row>
    <row r="179" spans="1:27">
      <c r="A179" s="88"/>
      <c r="B179" s="89"/>
      <c r="C179" s="90"/>
      <c r="D179" s="105"/>
      <c r="E179" s="105"/>
      <c r="AA179" s="92"/>
    </row>
    <row r="180" spans="1:27">
      <c r="A180" s="88"/>
      <c r="B180" s="89"/>
      <c r="C180" s="90"/>
      <c r="D180" s="105"/>
      <c r="E180" s="105"/>
      <c r="AA180" s="92"/>
    </row>
    <row r="181" spans="1:27">
      <c r="A181" s="88"/>
      <c r="B181" s="89"/>
      <c r="C181" s="90"/>
      <c r="D181" s="105"/>
      <c r="E181" s="105"/>
      <c r="AA181" s="92"/>
    </row>
    <row r="182" spans="1:27">
      <c r="A182" s="88"/>
      <c r="B182" s="89"/>
      <c r="C182" s="90"/>
      <c r="D182" s="105"/>
      <c r="E182" s="105"/>
      <c r="AA182" s="92"/>
    </row>
    <row r="183" spans="1:27">
      <c r="A183" s="88"/>
      <c r="B183" s="89"/>
      <c r="C183" s="90"/>
      <c r="D183" s="105"/>
      <c r="E183" s="105"/>
      <c r="AA183" s="92"/>
    </row>
    <row r="184" spans="1:27">
      <c r="A184" s="88"/>
      <c r="B184" s="89"/>
      <c r="C184" s="90"/>
      <c r="D184" s="105"/>
      <c r="E184" s="105"/>
      <c r="AA184" s="92"/>
    </row>
    <row r="185" spans="1:27">
      <c r="A185" s="88"/>
      <c r="B185" s="89"/>
      <c r="C185" s="90"/>
      <c r="D185" s="105"/>
      <c r="E185" s="105"/>
      <c r="AA185" s="92"/>
    </row>
    <row r="186" spans="1:27">
      <c r="A186" s="88"/>
      <c r="B186" s="89"/>
      <c r="C186" s="90"/>
      <c r="D186" s="105"/>
      <c r="E186" s="105"/>
      <c r="AA186" s="92"/>
    </row>
    <row r="187" spans="1:27">
      <c r="A187" s="88"/>
      <c r="B187" s="89"/>
      <c r="C187" s="90"/>
      <c r="D187" s="105"/>
      <c r="E187" s="105"/>
      <c r="AA187" s="92"/>
    </row>
    <row r="188" spans="1:27">
      <c r="A188" s="88"/>
      <c r="B188" s="89"/>
      <c r="C188" s="90"/>
      <c r="D188" s="105"/>
      <c r="E188" s="105"/>
      <c r="AA188" s="92"/>
    </row>
    <row r="189" spans="1:27">
      <c r="A189" s="88"/>
      <c r="B189" s="89"/>
      <c r="C189" s="90"/>
      <c r="D189" s="105"/>
      <c r="E189" s="105"/>
      <c r="AA189" s="92"/>
    </row>
    <row r="190" spans="1:27">
      <c r="A190" s="88"/>
      <c r="B190" s="89"/>
      <c r="C190" s="90"/>
      <c r="D190" s="105"/>
      <c r="E190" s="105"/>
      <c r="AA190" s="92"/>
    </row>
    <row r="191" spans="1:27">
      <c r="A191" s="88"/>
      <c r="B191" s="89"/>
      <c r="C191" s="90"/>
      <c r="D191" s="105"/>
      <c r="E191" s="105"/>
      <c r="AA191" s="92"/>
    </row>
    <row r="192" spans="1:27">
      <c r="A192" s="88"/>
      <c r="B192" s="89"/>
      <c r="C192" s="90"/>
      <c r="D192" s="105"/>
      <c r="E192" s="105"/>
      <c r="AA192" s="92"/>
    </row>
    <row r="193" spans="1:27">
      <c r="A193" s="88"/>
      <c r="B193" s="89"/>
      <c r="C193" s="90"/>
      <c r="D193" s="105"/>
      <c r="E193" s="105"/>
      <c r="AA193" s="92"/>
    </row>
    <row r="194" spans="1:27">
      <c r="A194" s="88"/>
      <c r="B194" s="89"/>
      <c r="C194" s="90"/>
      <c r="D194" s="105"/>
      <c r="E194" s="105"/>
      <c r="AA194" s="92"/>
    </row>
    <row r="195" spans="1:27">
      <c r="A195" s="88"/>
      <c r="B195" s="89"/>
      <c r="C195" s="90"/>
      <c r="D195" s="105"/>
      <c r="E195" s="105"/>
      <c r="AA195" s="92"/>
    </row>
    <row r="196" spans="1:27">
      <c r="A196" s="88"/>
      <c r="B196" s="89"/>
      <c r="C196" s="90"/>
      <c r="D196" s="105"/>
      <c r="E196" s="105"/>
      <c r="AA196" s="92"/>
    </row>
    <row r="197" spans="1:27">
      <c r="A197" s="88"/>
      <c r="B197" s="89"/>
      <c r="C197" s="90"/>
      <c r="D197" s="105"/>
      <c r="E197" s="105"/>
      <c r="AA197" s="92"/>
    </row>
    <row r="198" spans="1:27">
      <c r="A198" s="88"/>
      <c r="B198" s="89"/>
      <c r="C198" s="90"/>
      <c r="D198" s="105"/>
      <c r="E198" s="105"/>
      <c r="AA198" s="92"/>
    </row>
    <row r="199" spans="1:27">
      <c r="A199" s="88"/>
      <c r="B199" s="89"/>
      <c r="C199" s="90"/>
      <c r="D199" s="105"/>
      <c r="E199" s="105"/>
      <c r="AA199" s="92"/>
    </row>
    <row r="200" spans="1:27">
      <c r="A200" s="88"/>
      <c r="B200" s="89"/>
      <c r="C200" s="90"/>
      <c r="D200" s="105"/>
      <c r="E200" s="105"/>
      <c r="AA200" s="92"/>
    </row>
    <row r="201" spans="1:27">
      <c r="A201" s="88"/>
      <c r="B201" s="89"/>
      <c r="C201" s="90"/>
      <c r="D201" s="105"/>
      <c r="E201" s="105"/>
      <c r="AA201" s="92"/>
    </row>
    <row r="202" spans="1:27">
      <c r="A202" s="88"/>
      <c r="B202" s="89"/>
      <c r="C202" s="90"/>
      <c r="D202" s="105"/>
      <c r="E202" s="105"/>
      <c r="AA202" s="92"/>
    </row>
    <row r="203" spans="1:27">
      <c r="A203" s="88"/>
      <c r="B203" s="89"/>
      <c r="C203" s="90"/>
      <c r="D203" s="105"/>
      <c r="E203" s="105"/>
      <c r="AA203" s="92"/>
    </row>
    <row r="204" spans="1:27">
      <c r="A204" s="88"/>
      <c r="B204" s="89"/>
      <c r="C204" s="90"/>
      <c r="D204" s="105"/>
      <c r="E204" s="105"/>
      <c r="AA204" s="92"/>
    </row>
    <row r="205" spans="1:27">
      <c r="A205" s="88"/>
      <c r="B205" s="89"/>
      <c r="C205" s="90"/>
      <c r="D205" s="105"/>
      <c r="E205" s="105"/>
      <c r="AA205" s="92"/>
    </row>
    <row r="206" spans="1:27">
      <c r="A206" s="88"/>
      <c r="B206" s="89"/>
      <c r="C206" s="90"/>
      <c r="D206" s="105"/>
      <c r="E206" s="105"/>
      <c r="AA206" s="92"/>
    </row>
    <row r="207" spans="1:27">
      <c r="A207" s="88"/>
      <c r="B207" s="89"/>
      <c r="C207" s="90"/>
      <c r="D207" s="105"/>
      <c r="E207" s="105"/>
      <c r="AA207" s="92"/>
    </row>
    <row r="208" spans="1:27">
      <c r="A208" s="88"/>
      <c r="B208" s="89"/>
      <c r="C208" s="90"/>
      <c r="D208" s="105"/>
      <c r="E208" s="105"/>
      <c r="AA208" s="92"/>
    </row>
    <row r="209" spans="1:27">
      <c r="A209" s="88"/>
      <c r="B209" s="89"/>
      <c r="C209" s="90"/>
      <c r="D209" s="105"/>
      <c r="E209" s="105"/>
      <c r="AA209" s="92"/>
    </row>
    <row r="210" spans="1:27">
      <c r="A210" s="88"/>
      <c r="B210" s="89"/>
      <c r="C210" s="90"/>
      <c r="D210" s="105"/>
      <c r="E210" s="105"/>
      <c r="AA210" s="92"/>
    </row>
    <row r="211" spans="1:27">
      <c r="A211" s="88"/>
      <c r="B211" s="89"/>
      <c r="C211" s="90"/>
      <c r="D211" s="105"/>
      <c r="E211" s="105"/>
      <c r="AA211" s="92"/>
    </row>
    <row r="212" spans="1:27">
      <c r="A212" s="88"/>
      <c r="B212" s="89"/>
      <c r="C212" s="90"/>
      <c r="D212" s="105"/>
      <c r="E212" s="105"/>
      <c r="AA212" s="92"/>
    </row>
    <row r="213" spans="1:27">
      <c r="A213" s="88"/>
      <c r="B213" s="89"/>
      <c r="C213" s="90"/>
      <c r="D213" s="105"/>
      <c r="E213" s="105"/>
      <c r="AA213" s="92"/>
    </row>
    <row r="214" spans="1:27">
      <c r="A214" s="88"/>
      <c r="B214" s="89"/>
      <c r="C214" s="90"/>
      <c r="D214" s="105"/>
      <c r="E214" s="105"/>
      <c r="AA214" s="92"/>
    </row>
    <row r="215" spans="1:27">
      <c r="A215" s="88"/>
      <c r="B215" s="89"/>
      <c r="C215" s="90"/>
      <c r="D215" s="105"/>
      <c r="E215" s="105"/>
      <c r="AA215" s="92"/>
    </row>
    <row r="216" spans="1:27">
      <c r="A216" s="88"/>
      <c r="B216" s="89"/>
      <c r="C216" s="90"/>
      <c r="D216" s="105"/>
      <c r="E216" s="105"/>
      <c r="AA216" s="92"/>
    </row>
    <row r="217" spans="1:27">
      <c r="A217" s="88"/>
      <c r="B217" s="89"/>
      <c r="C217" s="90"/>
      <c r="D217" s="105"/>
      <c r="E217" s="105"/>
      <c r="AA217" s="92"/>
    </row>
    <row r="218" spans="1:27">
      <c r="A218" s="88"/>
      <c r="B218" s="89"/>
      <c r="C218" s="90"/>
      <c r="D218" s="105"/>
      <c r="E218" s="105"/>
      <c r="AA218" s="92"/>
    </row>
    <row r="219" spans="1:27">
      <c r="A219" s="88"/>
      <c r="B219" s="89"/>
      <c r="C219" s="90"/>
      <c r="D219" s="105"/>
      <c r="E219" s="105"/>
      <c r="AA219" s="92"/>
    </row>
    <row r="220" spans="1:27">
      <c r="A220" s="88"/>
      <c r="B220" s="89"/>
      <c r="C220" s="90"/>
      <c r="D220" s="105"/>
      <c r="E220" s="105"/>
      <c r="AA220" s="92"/>
    </row>
    <row r="221" spans="1:27">
      <c r="A221" s="88"/>
      <c r="B221" s="89"/>
      <c r="C221" s="90"/>
      <c r="D221" s="105"/>
      <c r="E221" s="105"/>
      <c r="AA221" s="92"/>
    </row>
    <row r="222" spans="1:27">
      <c r="A222" s="88"/>
      <c r="B222" s="89"/>
      <c r="C222" s="90"/>
      <c r="D222" s="105"/>
      <c r="E222" s="105"/>
      <c r="AA222" s="92"/>
    </row>
    <row r="223" spans="1:27">
      <c r="A223" s="88"/>
      <c r="B223" s="89"/>
      <c r="C223" s="90"/>
      <c r="D223" s="105"/>
      <c r="E223" s="105"/>
      <c r="AA223" s="92"/>
    </row>
    <row r="224" spans="1:27">
      <c r="A224" s="88"/>
      <c r="B224" s="89"/>
      <c r="C224" s="90"/>
      <c r="D224" s="105"/>
      <c r="E224" s="105"/>
      <c r="AA224" s="92"/>
    </row>
    <row r="225" spans="1:27">
      <c r="A225" s="88"/>
      <c r="B225" s="89"/>
      <c r="C225" s="90"/>
      <c r="D225" s="105"/>
      <c r="E225" s="105"/>
      <c r="AA225" s="92"/>
    </row>
    <row r="226" spans="1:27">
      <c r="A226" s="88"/>
      <c r="B226" s="89"/>
      <c r="C226" s="90"/>
      <c r="D226" s="105"/>
      <c r="E226" s="105"/>
      <c r="AA226" s="92"/>
    </row>
    <row r="227" spans="1:27">
      <c r="A227" s="88"/>
      <c r="B227" s="89"/>
      <c r="C227" s="90"/>
      <c r="D227" s="105"/>
      <c r="E227" s="105"/>
      <c r="AA227" s="92"/>
    </row>
    <row r="228" spans="1:27">
      <c r="A228" s="88"/>
      <c r="B228" s="89"/>
      <c r="C228" s="90"/>
      <c r="D228" s="105"/>
      <c r="E228" s="105"/>
      <c r="AA228" s="92"/>
    </row>
    <row r="229" spans="1:27">
      <c r="A229" s="88"/>
      <c r="B229" s="89"/>
      <c r="C229" s="90"/>
      <c r="D229" s="105"/>
      <c r="E229" s="105"/>
      <c r="AA229" s="92"/>
    </row>
    <row r="230" spans="1:27">
      <c r="A230" s="88"/>
      <c r="B230" s="89"/>
      <c r="C230" s="90"/>
      <c r="D230" s="105"/>
      <c r="E230" s="105"/>
      <c r="AA230" s="92"/>
    </row>
    <row r="231" spans="1:27">
      <c r="A231" s="88"/>
      <c r="B231" s="89"/>
      <c r="C231" s="90"/>
      <c r="D231" s="105"/>
      <c r="E231" s="105"/>
      <c r="AA231" s="92"/>
    </row>
    <row r="232" spans="1:27">
      <c r="A232" s="88"/>
      <c r="B232" s="89"/>
      <c r="C232" s="90"/>
      <c r="D232" s="105"/>
      <c r="E232" s="105"/>
      <c r="AA232" s="92"/>
    </row>
    <row r="233" spans="1:27">
      <c r="A233" s="88"/>
      <c r="B233" s="89"/>
      <c r="C233" s="90"/>
      <c r="D233" s="105"/>
      <c r="E233" s="105"/>
      <c r="AA233" s="92"/>
    </row>
    <row r="234" spans="1:27">
      <c r="A234" s="88"/>
      <c r="B234" s="89"/>
      <c r="C234" s="90"/>
      <c r="D234" s="105"/>
      <c r="E234" s="105"/>
      <c r="AA234" s="92"/>
    </row>
    <row r="235" spans="1:27">
      <c r="A235" s="88"/>
      <c r="B235" s="89"/>
      <c r="C235" s="90"/>
      <c r="D235" s="105"/>
      <c r="E235" s="105"/>
      <c r="AA235" s="92"/>
    </row>
    <row r="236" spans="1:27">
      <c r="A236" s="88"/>
      <c r="B236" s="89"/>
      <c r="C236" s="90"/>
      <c r="D236" s="105"/>
      <c r="E236" s="105"/>
      <c r="AA236" s="92"/>
    </row>
    <row r="237" spans="1:27">
      <c r="A237" s="88"/>
      <c r="B237" s="89"/>
      <c r="C237" s="90"/>
      <c r="D237" s="105"/>
      <c r="E237" s="105"/>
      <c r="AA237" s="92"/>
    </row>
    <row r="238" spans="1:27">
      <c r="A238" s="88"/>
      <c r="B238" s="89"/>
      <c r="C238" s="90"/>
      <c r="D238" s="105"/>
      <c r="E238" s="105"/>
      <c r="AA238" s="92"/>
    </row>
    <row r="239" spans="1:27">
      <c r="A239" s="88"/>
      <c r="B239" s="89"/>
      <c r="C239" s="90"/>
      <c r="D239" s="105"/>
      <c r="E239" s="105"/>
      <c r="AA239" s="92"/>
    </row>
    <row r="240" spans="1:27">
      <c r="A240" s="88"/>
      <c r="B240" s="89"/>
      <c r="C240" s="90"/>
      <c r="D240" s="105"/>
      <c r="E240" s="105"/>
      <c r="AA240" s="92"/>
    </row>
    <row r="241" spans="1:27">
      <c r="A241" s="88"/>
      <c r="B241" s="89"/>
      <c r="C241" s="90"/>
      <c r="D241" s="105"/>
      <c r="E241" s="105"/>
      <c r="AA241" s="92"/>
    </row>
    <row r="242" spans="1:27">
      <c r="A242" s="88"/>
      <c r="B242" s="89"/>
      <c r="C242" s="90"/>
      <c r="D242" s="105"/>
      <c r="E242" s="105"/>
      <c r="AA242" s="92"/>
    </row>
    <row r="243" spans="1:27">
      <c r="A243" s="88"/>
      <c r="B243" s="89"/>
      <c r="C243" s="90"/>
      <c r="D243" s="105"/>
      <c r="E243" s="105"/>
      <c r="AA243" s="92"/>
    </row>
    <row r="244" spans="1:27">
      <c r="A244" s="88"/>
      <c r="B244" s="89"/>
      <c r="C244" s="90"/>
      <c r="D244" s="105"/>
      <c r="E244" s="105"/>
      <c r="AA244" s="92"/>
    </row>
    <row r="245" spans="1:27">
      <c r="A245" s="88"/>
      <c r="B245" s="89"/>
      <c r="C245" s="90"/>
      <c r="D245" s="105"/>
      <c r="E245" s="105"/>
      <c r="AA245" s="92"/>
    </row>
    <row r="246" spans="1:27">
      <c r="A246" s="88"/>
      <c r="B246" s="89"/>
      <c r="C246" s="90"/>
      <c r="D246" s="105"/>
      <c r="E246" s="105"/>
      <c r="AA246" s="92"/>
    </row>
    <row r="247" spans="1:27">
      <c r="A247" s="88"/>
      <c r="B247" s="89"/>
      <c r="C247" s="90"/>
      <c r="D247" s="105"/>
      <c r="E247" s="105"/>
      <c r="AA247" s="92"/>
    </row>
    <row r="248" spans="1:27">
      <c r="A248" s="88"/>
      <c r="B248" s="89"/>
      <c r="C248" s="90"/>
      <c r="D248" s="105"/>
      <c r="E248" s="105"/>
      <c r="AA248" s="92"/>
    </row>
    <row r="249" spans="1:27">
      <c r="A249" s="88"/>
      <c r="B249" s="89"/>
      <c r="C249" s="90"/>
      <c r="D249" s="105"/>
      <c r="E249" s="105"/>
      <c r="AA249" s="92"/>
    </row>
    <row r="250" spans="1:27">
      <c r="A250" s="88"/>
      <c r="B250" s="89"/>
      <c r="C250" s="90"/>
      <c r="D250" s="105"/>
      <c r="E250" s="105"/>
      <c r="AA250" s="92"/>
    </row>
    <row r="251" spans="1:27">
      <c r="A251" s="88"/>
      <c r="B251" s="89"/>
      <c r="C251" s="90"/>
      <c r="D251" s="105"/>
      <c r="E251" s="105"/>
      <c r="AA251" s="92"/>
    </row>
    <row r="252" spans="1:27">
      <c r="A252" s="88"/>
      <c r="B252" s="89"/>
      <c r="C252" s="90"/>
      <c r="D252" s="105"/>
      <c r="E252" s="105"/>
      <c r="AA252" s="92"/>
    </row>
    <row r="253" spans="1:27">
      <c r="A253" s="88"/>
      <c r="B253" s="89"/>
      <c r="C253" s="90"/>
      <c r="D253" s="105"/>
      <c r="E253" s="105"/>
      <c r="AA253" s="92"/>
    </row>
    <row r="254" spans="1:27">
      <c r="A254" s="88"/>
      <c r="B254" s="89"/>
      <c r="C254" s="90"/>
      <c r="D254" s="105"/>
      <c r="E254" s="105"/>
      <c r="AA254" s="92"/>
    </row>
    <row r="255" spans="1:27">
      <c r="A255" s="88"/>
      <c r="B255" s="89"/>
      <c r="C255" s="90"/>
      <c r="D255" s="105"/>
      <c r="E255" s="105"/>
      <c r="AA255" s="92"/>
    </row>
    <row r="256" spans="1:27">
      <c r="A256" s="88"/>
      <c r="B256" s="89"/>
      <c r="C256" s="90"/>
      <c r="D256" s="105"/>
      <c r="E256" s="105"/>
      <c r="AA256" s="92"/>
    </row>
    <row r="257" spans="1:27">
      <c r="A257" s="88"/>
      <c r="B257" s="89"/>
      <c r="C257" s="90"/>
      <c r="D257" s="105"/>
      <c r="E257" s="105"/>
      <c r="AA257" s="92"/>
    </row>
    <row r="258" spans="1:27">
      <c r="A258" s="88"/>
      <c r="B258" s="89"/>
      <c r="C258" s="90"/>
      <c r="D258" s="105"/>
      <c r="E258" s="105"/>
      <c r="AA258" s="92"/>
    </row>
    <row r="259" spans="1:27">
      <c r="A259" s="88"/>
      <c r="B259" s="89"/>
      <c r="C259" s="90"/>
      <c r="D259" s="105"/>
      <c r="E259" s="105"/>
      <c r="AA259" s="92"/>
    </row>
    <row r="260" spans="1:27">
      <c r="A260" s="88"/>
      <c r="B260" s="89"/>
      <c r="C260" s="90"/>
      <c r="D260" s="105"/>
      <c r="E260" s="105"/>
      <c r="AA260" s="92"/>
    </row>
    <row r="261" spans="1:27">
      <c r="A261" s="88"/>
      <c r="B261" s="89"/>
      <c r="C261" s="90"/>
      <c r="D261" s="105"/>
      <c r="E261" s="105"/>
      <c r="AA261" s="92"/>
    </row>
    <row r="262" spans="1:27">
      <c r="A262" s="88"/>
      <c r="B262" s="89"/>
      <c r="C262" s="90"/>
      <c r="D262" s="105"/>
      <c r="E262" s="105"/>
      <c r="AA262" s="92"/>
    </row>
    <row r="263" spans="1:27">
      <c r="A263" s="88"/>
      <c r="B263" s="89"/>
      <c r="C263" s="90"/>
      <c r="D263" s="105"/>
      <c r="E263" s="105"/>
      <c r="AA263" s="92"/>
    </row>
    <row r="264" spans="1:27">
      <c r="A264" s="88"/>
      <c r="B264" s="89"/>
      <c r="C264" s="90"/>
      <c r="D264" s="105"/>
      <c r="E264" s="105"/>
      <c r="AA264" s="92"/>
    </row>
    <row r="265" spans="1:27">
      <c r="A265" s="88"/>
      <c r="B265" s="89"/>
      <c r="C265" s="90"/>
      <c r="D265" s="105"/>
      <c r="E265" s="105"/>
      <c r="AA265" s="92"/>
    </row>
    <row r="266" spans="1:27">
      <c r="A266" s="88"/>
      <c r="B266" s="89"/>
      <c r="C266" s="90"/>
      <c r="D266" s="105"/>
      <c r="E266" s="105"/>
      <c r="AA266" s="92"/>
    </row>
    <row r="267" spans="1:27">
      <c r="A267" s="88"/>
      <c r="B267" s="89"/>
      <c r="C267" s="90"/>
      <c r="D267" s="105"/>
      <c r="E267" s="105"/>
      <c r="AA267" s="92"/>
    </row>
    <row r="268" spans="1:27">
      <c r="A268" s="88"/>
      <c r="B268" s="89"/>
      <c r="C268" s="90"/>
      <c r="D268" s="105"/>
      <c r="E268" s="105"/>
      <c r="AA268" s="92"/>
    </row>
    <row r="269" spans="1:27">
      <c r="A269" s="88"/>
      <c r="B269" s="89"/>
      <c r="C269" s="90"/>
      <c r="D269" s="105"/>
      <c r="E269" s="105"/>
      <c r="AA269" s="92"/>
    </row>
    <row r="270" spans="1:27">
      <c r="A270" s="88"/>
      <c r="B270" s="89"/>
      <c r="C270" s="90"/>
      <c r="D270" s="105"/>
      <c r="E270" s="105"/>
      <c r="AA270" s="92"/>
    </row>
    <row r="271" spans="1:27">
      <c r="A271" s="88"/>
      <c r="B271" s="89"/>
      <c r="C271" s="90"/>
      <c r="D271" s="105"/>
      <c r="E271" s="105"/>
      <c r="AA271" s="92"/>
    </row>
    <row r="272" spans="1:27">
      <c r="A272" s="88"/>
      <c r="B272" s="89"/>
      <c r="C272" s="90"/>
      <c r="D272" s="105"/>
      <c r="E272" s="105"/>
      <c r="AA272" s="92"/>
    </row>
    <row r="273" spans="1:27">
      <c r="A273" s="88"/>
      <c r="B273" s="89"/>
      <c r="C273" s="90"/>
      <c r="D273" s="105"/>
      <c r="E273" s="105"/>
      <c r="AA273" s="92"/>
    </row>
    <row r="274" spans="1:27">
      <c r="A274" s="88"/>
      <c r="B274" s="89"/>
      <c r="C274" s="90"/>
      <c r="D274" s="105"/>
      <c r="E274" s="105"/>
      <c r="AA274" s="92"/>
    </row>
    <row r="275" spans="1:27">
      <c r="A275" s="88"/>
      <c r="B275" s="89"/>
      <c r="C275" s="90"/>
      <c r="D275" s="105"/>
      <c r="E275" s="105"/>
      <c r="AA275" s="92"/>
    </row>
    <row r="276" spans="1:27">
      <c r="A276" s="88"/>
      <c r="B276" s="89"/>
      <c r="C276" s="90"/>
      <c r="D276" s="105"/>
      <c r="E276" s="105"/>
      <c r="AA276" s="92"/>
    </row>
    <row r="277" spans="1:27">
      <c r="A277" s="88"/>
      <c r="B277" s="89"/>
      <c r="C277" s="90"/>
      <c r="D277" s="105"/>
      <c r="E277" s="105"/>
      <c r="AA277" s="92"/>
    </row>
    <row r="278" spans="1:27">
      <c r="A278" s="88"/>
      <c r="B278" s="89"/>
      <c r="C278" s="90"/>
      <c r="D278" s="105"/>
      <c r="E278" s="105"/>
      <c r="AA278" s="92"/>
    </row>
    <row r="279" spans="1:27">
      <c r="B279" s="89"/>
      <c r="D279" s="105"/>
      <c r="E279" s="105"/>
      <c r="AA279" s="92"/>
    </row>
    <row r="280" spans="1:27">
      <c r="B280" s="89"/>
      <c r="D280" s="105"/>
      <c r="E280" s="105"/>
      <c r="AA280" s="92"/>
    </row>
    <row r="281" spans="1:27">
      <c r="D281" s="105"/>
      <c r="E281" s="105"/>
    </row>
    <row r="282" spans="1:27">
      <c r="D282" s="105"/>
      <c r="E282" s="105"/>
    </row>
  </sheetData>
  <mergeCells count="5">
    <mergeCell ref="B4:E4"/>
    <mergeCell ref="B5:E5"/>
    <mergeCell ref="E84:G84"/>
    <mergeCell ref="D85:E85"/>
    <mergeCell ref="D86:E86"/>
  </mergeCells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7" sqref="N17"/>
    </sheetView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ONRC</vt:lpstr>
      <vt:lpstr>Foaie1</vt:lpstr>
      <vt:lpstr>Foaie2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2019-06-06T06:36:35Z</dcterms:modified>
</cp:coreProperties>
</file>